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F283" i="9" s="1"/>
  <c r="B283" i="9" s="1"/>
  <c r="L283" i="9"/>
  <c r="E283" i="9"/>
  <c r="M282" i="9"/>
  <c r="L282" i="9"/>
  <c r="F282" i="9"/>
  <c r="E282" i="9"/>
  <c r="B282" i="9" s="1"/>
  <c r="M281" i="9"/>
  <c r="L281" i="9"/>
  <c r="F281" i="9" s="1"/>
  <c r="B281" i="9" s="1"/>
  <c r="E281" i="9"/>
  <c r="M280" i="9"/>
  <c r="L280" i="9"/>
  <c r="F280" i="9" s="1"/>
  <c r="B280" i="9" s="1"/>
  <c r="E280" i="9"/>
  <c r="M279" i="9"/>
  <c r="F279" i="9" s="1"/>
  <c r="L279" i="9"/>
  <c r="E279" i="9"/>
  <c r="M278" i="9"/>
  <c r="L278" i="9"/>
  <c r="F278" i="9"/>
  <c r="E278" i="9"/>
  <c r="B278" i="9" s="1"/>
  <c r="M277" i="9"/>
  <c r="L277" i="9"/>
  <c r="F277" i="9" s="1"/>
  <c r="B277" i="9" s="1"/>
  <c r="E277" i="9"/>
  <c r="M276" i="9"/>
  <c r="L276" i="9"/>
  <c r="F276" i="9" s="1"/>
  <c r="B276" i="9" s="1"/>
  <c r="E276" i="9"/>
  <c r="M275" i="9"/>
  <c r="F275" i="9" s="1"/>
  <c r="L275" i="9"/>
  <c r="E275" i="9"/>
  <c r="B275" i="9" s="1"/>
  <c r="M274" i="9"/>
  <c r="L274" i="9"/>
  <c r="F274" i="9"/>
  <c r="E274" i="9"/>
  <c r="B274" i="9" s="1"/>
  <c r="M273" i="9"/>
  <c r="L273" i="9"/>
  <c r="F273" i="9" s="1"/>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F264" i="9" s="1"/>
  <c r="B264" i="9" s="1"/>
  <c r="E264" i="9"/>
  <c r="M263" i="9"/>
  <c r="F263" i="9" s="1"/>
  <c r="L263" i="9"/>
  <c r="E263" i="9"/>
  <c r="M262" i="9"/>
  <c r="L262" i="9"/>
  <c r="F262" i="9"/>
  <c r="E262" i="9"/>
  <c r="B262" i="9" s="1"/>
  <c r="M261" i="9"/>
  <c r="L261" i="9"/>
  <c r="F261" i="9" s="1"/>
  <c r="B261" i="9" s="1"/>
  <c r="E261" i="9"/>
  <c r="M260" i="9"/>
  <c r="L260" i="9"/>
  <c r="F260" i="9" s="1"/>
  <c r="B260" i="9" s="1"/>
  <c r="E260" i="9"/>
  <c r="M259" i="9"/>
  <c r="F259" i="9" s="1"/>
  <c r="L259" i="9"/>
  <c r="E259" i="9"/>
  <c r="M258" i="9"/>
  <c r="L258" i="9"/>
  <c r="F258" i="9"/>
  <c r="E258" i="9"/>
  <c r="B258" i="9" s="1"/>
  <c r="M257" i="9"/>
  <c r="L257" i="9"/>
  <c r="F257" i="9" s="1"/>
  <c r="B257" i="9" s="1"/>
  <c r="E257" i="9"/>
  <c r="M256" i="9"/>
  <c r="L256" i="9"/>
  <c r="F256" i="9" s="1"/>
  <c r="B256" i="9" s="1"/>
  <c r="E256" i="9"/>
  <c r="M255" i="9"/>
  <c r="F255" i="9" s="1"/>
  <c r="L255" i="9"/>
  <c r="E255" i="9"/>
  <c r="B255" i="9" s="1"/>
  <c r="M254" i="9"/>
  <c r="L254" i="9"/>
  <c r="F254" i="9"/>
  <c r="E254" i="9"/>
  <c r="B254" i="9" s="1"/>
  <c r="M253" i="9"/>
  <c r="L253" i="9"/>
  <c r="F253" i="9" s="1"/>
  <c r="B253" i="9" s="1"/>
  <c r="E253" i="9"/>
  <c r="M252" i="9"/>
  <c r="L252" i="9"/>
  <c r="F252" i="9" s="1"/>
  <c r="B252" i="9" s="1"/>
  <c r="E252" i="9"/>
  <c r="M251" i="9"/>
  <c r="F251" i="9" s="1"/>
  <c r="L251" i="9"/>
  <c r="E251" i="9"/>
  <c r="B251" i="9" s="1"/>
  <c r="M250" i="9"/>
  <c r="L250" i="9"/>
  <c r="F250" i="9"/>
  <c r="E250" i="9"/>
  <c r="B250" i="9" s="1"/>
  <c r="M249" i="9"/>
  <c r="L249" i="9"/>
  <c r="F249" i="9" s="1"/>
  <c r="B249" i="9" s="1"/>
  <c r="E249" i="9"/>
  <c r="M248" i="9"/>
  <c r="L248" i="9"/>
  <c r="F248" i="9" s="1"/>
  <c r="B248" i="9" s="1"/>
  <c r="E248" i="9"/>
  <c r="M247" i="9"/>
  <c r="F247" i="9" s="1"/>
  <c r="L247" i="9"/>
  <c r="E247" i="9"/>
  <c r="M246" i="9"/>
  <c r="L246" i="9"/>
  <c r="F246" i="9"/>
  <c r="E246" i="9"/>
  <c r="B246" i="9" s="1"/>
  <c r="M245" i="9"/>
  <c r="L245" i="9"/>
  <c r="F245" i="9" s="1"/>
  <c r="B245" i="9" s="1"/>
  <c r="E245" i="9"/>
  <c r="M244" i="9"/>
  <c r="L244" i="9"/>
  <c r="E244" i="9"/>
  <c r="M243" i="9"/>
  <c r="F243" i="9" s="1"/>
  <c r="L243" i="9"/>
  <c r="E243" i="9"/>
  <c r="M242" i="9"/>
  <c r="F242" i="9" s="1"/>
  <c r="L242" i="9"/>
  <c r="E242" i="9"/>
  <c r="M241" i="9"/>
  <c r="L241" i="9"/>
  <c r="E241" i="9"/>
  <c r="M240" i="9"/>
  <c r="L240" i="9"/>
  <c r="E240" i="9"/>
  <c r="M239" i="9"/>
  <c r="F239" i="9" s="1"/>
  <c r="B239" i="9" s="1"/>
  <c r="L239" i="9"/>
  <c r="E239" i="9"/>
  <c r="M238" i="9"/>
  <c r="F238" i="9" s="1"/>
  <c r="L238" i="9"/>
  <c r="E238" i="9"/>
  <c r="M237" i="9"/>
  <c r="L237" i="9"/>
  <c r="E237" i="9"/>
  <c r="M236" i="9"/>
  <c r="L236" i="9"/>
  <c r="E236" i="9"/>
  <c r="M235" i="9"/>
  <c r="F235" i="9" s="1"/>
  <c r="B235" i="9" s="1"/>
  <c r="L235" i="9"/>
  <c r="E235" i="9"/>
  <c r="M234" i="9"/>
  <c r="L234" i="9"/>
  <c r="F234" i="9"/>
  <c r="E234" i="9"/>
  <c r="B234" i="9" s="1"/>
  <c r="M233" i="9"/>
  <c r="F233" i="9" s="1"/>
  <c r="B233" i="9" s="1"/>
  <c r="L233" i="9"/>
  <c r="E233" i="9"/>
  <c r="M232" i="9"/>
  <c r="L232" i="9"/>
  <c r="F232" i="9" s="1"/>
  <c r="E232" i="9"/>
  <c r="B232" i="9" s="1"/>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F123" i="9"/>
  <c r="B123" i="9"/>
  <c r="H122" i="9"/>
  <c r="G122" i="9"/>
  <c r="F122" i="9"/>
  <c r="E122" i="9"/>
  <c r="B122" i="9" s="1"/>
  <c r="H121" i="9"/>
  <c r="G121" i="9"/>
  <c r="E121" i="9" s="1"/>
  <c r="F121" i="9"/>
  <c r="H120" i="9"/>
  <c r="G120" i="9"/>
  <c r="E120" i="9" s="1"/>
  <c r="F120" i="9"/>
  <c r="B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E57" i="9"/>
  <c r="B57" i="9" s="1"/>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E29" i="9" s="1"/>
  <c r="B29" i="9" s="1"/>
  <c r="G29" i="9"/>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37" i="8"/>
  <c r="D27" i="8"/>
  <c r="D25" i="8" s="1"/>
  <c r="C1602" i="1" s="1"/>
  <c r="D18" i="8"/>
  <c r="D8" i="8"/>
  <c r="D6" i="8" s="1"/>
  <c r="E44" i="7"/>
  <c r="D44" i="7"/>
  <c r="E39" i="7"/>
  <c r="D39" i="7"/>
  <c r="D38" i="7" s="1"/>
  <c r="E38" i="7"/>
  <c r="E30" i="7"/>
  <c r="D30" i="7"/>
  <c r="E23" i="7"/>
  <c r="E22" i="7" s="1"/>
  <c r="D23" i="7"/>
  <c r="D22" i="7"/>
  <c r="E14" i="7"/>
  <c r="D14" i="7"/>
  <c r="E7" i="7"/>
  <c r="E6" i="7" s="1"/>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E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E584" i="4" s="1"/>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E430"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8" i="4"/>
  <c r="E427" i="4"/>
  <c r="E648" i="4" s="1"/>
  <c r="D427" i="4"/>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E373" i="4"/>
  <c r="F372" i="4"/>
  <c r="F371" i="4"/>
  <c r="F370" i="4"/>
  <c r="F369" i="4"/>
  <c r="F368" i="4"/>
  <c r="F367" i="4"/>
  <c r="F366" i="4"/>
  <c r="E366" i="4"/>
  <c r="D366" i="4"/>
  <c r="F365" i="4"/>
  <c r="F364" i="4"/>
  <c r="F363" i="4"/>
  <c r="E362" i="4"/>
  <c r="D362" i="4"/>
  <c r="D361" i="4" s="1"/>
  <c r="F361" i="4" s="1"/>
  <c r="E361" i="4"/>
  <c r="E360"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F314" i="4"/>
  <c r="E314" i="4"/>
  <c r="D314" i="4"/>
  <c r="F313" i="4"/>
  <c r="F312" i="4"/>
  <c r="F311" i="4"/>
  <c r="E310" i="4"/>
  <c r="D310" i="4"/>
  <c r="D309" i="4" s="1"/>
  <c r="F309" i="4" s="1"/>
  <c r="E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3" i="4"/>
  <c r="D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c r="E140" i="4"/>
  <c r="F139" i="4"/>
  <c r="F138" i="4"/>
  <c r="F137" i="4"/>
  <c r="F136" i="4"/>
  <c r="E135" i="4"/>
  <c r="E134" i="4" s="1"/>
  <c r="D135"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G1683" i="1" s="1"/>
  <c r="H1682" i="1"/>
  <c r="G1682" i="1"/>
  <c r="C1682" i="1"/>
  <c r="G1681" i="1"/>
  <c r="C1681" i="1"/>
  <c r="H1681" i="1" s="1"/>
  <c r="G1680" i="1"/>
  <c r="C1680" i="1"/>
  <c r="H1680" i="1" s="1"/>
  <c r="H1679" i="1"/>
  <c r="C1679" i="1"/>
  <c r="G1679" i="1" s="1"/>
  <c r="H1678" i="1"/>
  <c r="G1678" i="1"/>
  <c r="C1678" i="1"/>
  <c r="H1677" i="1"/>
  <c r="G1677" i="1"/>
  <c r="C1677" i="1"/>
  <c r="G1676" i="1"/>
  <c r="C1676" i="1"/>
  <c r="H1676" i="1" s="1"/>
  <c r="H1675" i="1"/>
  <c r="C1675" i="1"/>
  <c r="G1675" i="1" s="1"/>
  <c r="H1674" i="1"/>
  <c r="G1674" i="1"/>
  <c r="C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C1659" i="1"/>
  <c r="G1659" i="1" s="1"/>
  <c r="H1658" i="1"/>
  <c r="G1658" i="1"/>
  <c r="C1658" i="1"/>
  <c r="G1657" i="1"/>
  <c r="C1657" i="1"/>
  <c r="H1657" i="1" s="1"/>
  <c r="G1656" i="1"/>
  <c r="C1656" i="1"/>
  <c r="H1656" i="1" s="1"/>
  <c r="H1655" i="1"/>
  <c r="C1655" i="1"/>
  <c r="G1655" i="1" s="1"/>
  <c r="H1654" i="1"/>
  <c r="G1654" i="1"/>
  <c r="C1654" i="1"/>
  <c r="H1653" i="1"/>
  <c r="G1653" i="1"/>
  <c r="C1653" i="1"/>
  <c r="G1652" i="1"/>
  <c r="C1652" i="1"/>
  <c r="H1652" i="1" s="1"/>
  <c r="H1651" i="1"/>
  <c r="C1651" i="1"/>
  <c r="G1651" i="1" s="1"/>
  <c r="H1650" i="1"/>
  <c r="G1650" i="1"/>
  <c r="C1650" i="1"/>
  <c r="G1649" i="1"/>
  <c r="C1649" i="1"/>
  <c r="H1649" i="1" s="1"/>
  <c r="G1648" i="1"/>
  <c r="C1648" i="1"/>
  <c r="H1648" i="1" s="1"/>
  <c r="H1647" i="1"/>
  <c r="C1647" i="1"/>
  <c r="G1647" i="1" s="1"/>
  <c r="H1646" i="1"/>
  <c r="G1646" i="1"/>
  <c r="C1646" i="1"/>
  <c r="H1645" i="1"/>
  <c r="G1645" i="1"/>
  <c r="C1645" i="1"/>
  <c r="G1644" i="1"/>
  <c r="C1644" i="1"/>
  <c r="H1644" i="1" s="1"/>
  <c r="H1643" i="1"/>
  <c r="C1643" i="1"/>
  <c r="G1643" i="1" s="1"/>
  <c r="H1642" i="1"/>
  <c r="G1642" i="1"/>
  <c r="C1642" i="1"/>
  <c r="G1641" i="1"/>
  <c r="C1641" i="1"/>
  <c r="H1641" i="1" s="1"/>
  <c r="C1640" i="1"/>
  <c r="H1640" i="1" s="1"/>
  <c r="H1639" i="1"/>
  <c r="C1639" i="1"/>
  <c r="G1639" i="1" s="1"/>
  <c r="H1638" i="1"/>
  <c r="G1638" i="1"/>
  <c r="C1638" i="1"/>
  <c r="H1637" i="1"/>
  <c r="C1637" i="1"/>
  <c r="G1637" i="1" s="1"/>
  <c r="G1636" i="1"/>
  <c r="C1636" i="1"/>
  <c r="H1636" i="1" s="1"/>
  <c r="C1635" i="1"/>
  <c r="G1635" i="1" s="1"/>
  <c r="C1634" i="1"/>
  <c r="H1634" i="1" s="1"/>
  <c r="G1633" i="1"/>
  <c r="C1633" i="1"/>
  <c r="H1633" i="1" s="1"/>
  <c r="C1632" i="1"/>
  <c r="H1632" i="1" s="1"/>
  <c r="H1631" i="1"/>
  <c r="C1631" i="1"/>
  <c r="G1631" i="1" s="1"/>
  <c r="H1630" i="1"/>
  <c r="G1630" i="1"/>
  <c r="C1630" i="1"/>
  <c r="H1629" i="1"/>
  <c r="C1629" i="1"/>
  <c r="G1629" i="1" s="1"/>
  <c r="G1628" i="1"/>
  <c r="C1628" i="1"/>
  <c r="H1628" i="1" s="1"/>
  <c r="C1627" i="1"/>
  <c r="G1627" i="1" s="1"/>
  <c r="H1626" i="1"/>
  <c r="G1626" i="1"/>
  <c r="C1626" i="1"/>
  <c r="G1625" i="1"/>
  <c r="C1625" i="1"/>
  <c r="H1625" i="1" s="1"/>
  <c r="C1624" i="1"/>
  <c r="H1624" i="1" s="1"/>
  <c r="H1623" i="1"/>
  <c r="C1623" i="1"/>
  <c r="G1623" i="1" s="1"/>
  <c r="C1620" i="1"/>
  <c r="H1619" i="1"/>
  <c r="C1619" i="1"/>
  <c r="G1619" i="1" s="1"/>
  <c r="H1618" i="1"/>
  <c r="G1618" i="1"/>
  <c r="C1618" i="1"/>
  <c r="C1617" i="1"/>
  <c r="G1616" i="1"/>
  <c r="C1616" i="1"/>
  <c r="H1616" i="1" s="1"/>
  <c r="C1615" i="1"/>
  <c r="H1614" i="1"/>
  <c r="G1614" i="1"/>
  <c r="C1614" i="1"/>
  <c r="C1613" i="1"/>
  <c r="H1613" i="1" s="1"/>
  <c r="C1612" i="1"/>
  <c r="H1611" i="1"/>
  <c r="C1611" i="1"/>
  <c r="G1611" i="1" s="1"/>
  <c r="H1610" i="1"/>
  <c r="G1610" i="1"/>
  <c r="C1610" i="1"/>
  <c r="C1609" i="1"/>
  <c r="G1608" i="1"/>
  <c r="C1608" i="1"/>
  <c r="H1608" i="1" s="1"/>
  <c r="C1607" i="1"/>
  <c r="C1606" i="1"/>
  <c r="H1606" i="1" s="1"/>
  <c r="C1605" i="1"/>
  <c r="G1605" i="1" s="1"/>
  <c r="C1604" i="1"/>
  <c r="H1603" i="1"/>
  <c r="C1603" i="1"/>
  <c r="G1603" i="1" s="1"/>
  <c r="C1601" i="1"/>
  <c r="G1600" i="1"/>
  <c r="C1600" i="1"/>
  <c r="H1600" i="1" s="1"/>
  <c r="C1599" i="1"/>
  <c r="H1598" i="1"/>
  <c r="G1598" i="1"/>
  <c r="C1598" i="1"/>
  <c r="H1597" i="1"/>
  <c r="G1597" i="1"/>
  <c r="C1597" i="1"/>
  <c r="C1596" i="1"/>
  <c r="H1595" i="1"/>
  <c r="C1595" i="1"/>
  <c r="G1595" i="1" s="1"/>
  <c r="C1594" i="1"/>
  <c r="H1594" i="1" s="1"/>
  <c r="C1593" i="1"/>
  <c r="G1592" i="1"/>
  <c r="C1592" i="1"/>
  <c r="H1592" i="1" s="1"/>
  <c r="C1591" i="1"/>
  <c r="H1590" i="1"/>
  <c r="G1590" i="1"/>
  <c r="C1590" i="1"/>
  <c r="H1589" i="1"/>
  <c r="G1589" i="1"/>
  <c r="C1589" i="1"/>
  <c r="C1588" i="1"/>
  <c r="C1587" i="1"/>
  <c r="G1587" i="1" s="1"/>
  <c r="C1586" i="1"/>
  <c r="H1586" i="1" s="1"/>
  <c r="C1585" i="1"/>
  <c r="G1584" i="1"/>
  <c r="C1584" i="1"/>
  <c r="H1584" i="1" s="1"/>
  <c r="C1583" i="1"/>
  <c r="H1582" i="1"/>
  <c r="G1582" i="1"/>
  <c r="C1582" i="1"/>
  <c r="D1581" i="1"/>
  <c r="C1581" i="1"/>
  <c r="D1580" i="1"/>
  <c r="C1580" i="1"/>
  <c r="H1579" i="1"/>
  <c r="D1579" i="1"/>
  <c r="C1579" i="1"/>
  <c r="H1578" i="1"/>
  <c r="G1578" i="1"/>
  <c r="D1578" i="1"/>
  <c r="J1578" i="1" s="1"/>
  <c r="C1578" i="1"/>
  <c r="H1577" i="1"/>
  <c r="G1577" i="1"/>
  <c r="D1577" i="1"/>
  <c r="C1577" i="1"/>
  <c r="D1576" i="1"/>
  <c r="C1576" i="1"/>
  <c r="D1575" i="1"/>
  <c r="C1575" i="1"/>
  <c r="H1574" i="1"/>
  <c r="D1574" i="1"/>
  <c r="C1574" i="1"/>
  <c r="H1573" i="1"/>
  <c r="G1573" i="1"/>
  <c r="D1573" i="1"/>
  <c r="J1573" i="1" s="1"/>
  <c r="C1573" i="1"/>
  <c r="H1572" i="1"/>
  <c r="G1572" i="1"/>
  <c r="D1572" i="1"/>
  <c r="C1572" i="1"/>
  <c r="H1571" i="1"/>
  <c r="G1571" i="1"/>
  <c r="D1571" i="1"/>
  <c r="C1571" i="1"/>
  <c r="D1570" i="1"/>
  <c r="C1570" i="1"/>
  <c r="D1569" i="1"/>
  <c r="C1569" i="1"/>
  <c r="H1568" i="1"/>
  <c r="D1568" i="1"/>
  <c r="C1568" i="1"/>
  <c r="H1567" i="1"/>
  <c r="G1567" i="1"/>
  <c r="D1567" i="1"/>
  <c r="J1567" i="1" s="1"/>
  <c r="C1567" i="1"/>
  <c r="D1566" i="1"/>
  <c r="C1566" i="1"/>
  <c r="D1565" i="1"/>
  <c r="C1565" i="1"/>
  <c r="H1564" i="1"/>
  <c r="D1564" i="1"/>
  <c r="C1564" i="1"/>
  <c r="D1563" i="1"/>
  <c r="C1563" i="1"/>
  <c r="G1562" i="1"/>
  <c r="D1562" i="1"/>
  <c r="J1562" i="1" s="1"/>
  <c r="C1562" i="1"/>
  <c r="H1561" i="1"/>
  <c r="D1561" i="1"/>
  <c r="C1561" i="1"/>
  <c r="J1560" i="1"/>
  <c r="H1560" i="1"/>
  <c r="G1560" i="1"/>
  <c r="D1560" i="1"/>
  <c r="C1560" i="1"/>
  <c r="D1559" i="1"/>
  <c r="C1559" i="1"/>
  <c r="G1558" i="1"/>
  <c r="D1558" i="1"/>
  <c r="J1558" i="1" s="1"/>
  <c r="C1558" i="1"/>
  <c r="D1557" i="1"/>
  <c r="H1557" i="1" s="1"/>
  <c r="C1557" i="1"/>
  <c r="H1556" i="1"/>
  <c r="D1556" i="1"/>
  <c r="C1556" i="1"/>
  <c r="C1555" i="1"/>
  <c r="G1554" i="1"/>
  <c r="D1554" i="1"/>
  <c r="J1554" i="1" s="1"/>
  <c r="C1554" i="1"/>
  <c r="H1553" i="1"/>
  <c r="D1553" i="1"/>
  <c r="C1553" i="1"/>
  <c r="J1552" i="1"/>
  <c r="H1552" i="1"/>
  <c r="G1552" i="1"/>
  <c r="D1552" i="1"/>
  <c r="C1552" i="1"/>
  <c r="D1551" i="1"/>
  <c r="C1551" i="1"/>
  <c r="G1550" i="1"/>
  <c r="D1550" i="1"/>
  <c r="J1550" i="1" s="1"/>
  <c r="C1550" i="1"/>
  <c r="H1549" i="1"/>
  <c r="D1549" i="1"/>
  <c r="C1549" i="1"/>
  <c r="J1548" i="1"/>
  <c r="H1548" i="1"/>
  <c r="G1548" i="1"/>
  <c r="D1548" i="1"/>
  <c r="C1548" i="1"/>
  <c r="D1547" i="1"/>
  <c r="C1547" i="1"/>
  <c r="H1547" i="1" s="1"/>
  <c r="G1546" i="1"/>
  <c r="D1546" i="1"/>
  <c r="C1546" i="1"/>
  <c r="H1545" i="1"/>
  <c r="G1545" i="1"/>
  <c r="D1545" i="1"/>
  <c r="C1545" i="1"/>
  <c r="J1545" i="1" s="1"/>
  <c r="J1544" i="1"/>
  <c r="D1544" i="1"/>
  <c r="C1544" i="1"/>
  <c r="D1543" i="1"/>
  <c r="C1543" i="1"/>
  <c r="J1543" i="1" s="1"/>
  <c r="D1542" i="1"/>
  <c r="G1542" i="1" s="1"/>
  <c r="C1542" i="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G1264" i="1" s="1"/>
  <c r="C1264" i="1"/>
  <c r="D1263" i="1"/>
  <c r="C1263" i="1"/>
  <c r="H1263" i="1" s="1"/>
  <c r="D1262" i="1"/>
  <c r="C1262" i="1"/>
  <c r="H1262" i="1" s="1"/>
  <c r="D1261" i="1"/>
  <c r="G1261" i="1" s="1"/>
  <c r="C1261" i="1"/>
  <c r="D1260" i="1"/>
  <c r="G1260" i="1" s="1"/>
  <c r="C1260" i="1"/>
  <c r="D1259" i="1"/>
  <c r="H1259" i="1" s="1"/>
  <c r="C1259" i="1"/>
  <c r="H1258" i="1"/>
  <c r="G1258" i="1"/>
  <c r="D1258" i="1"/>
  <c r="C1258" i="1"/>
  <c r="D1257" i="1"/>
  <c r="H1257" i="1" s="1"/>
  <c r="C1257" i="1"/>
  <c r="D1256" i="1"/>
  <c r="H1256" i="1" s="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D1227" i="1"/>
  <c r="C1227" i="1"/>
  <c r="D1226" i="1"/>
  <c r="C1226" i="1"/>
  <c r="D1225" i="1"/>
  <c r="C1225" i="1"/>
  <c r="D1224" i="1"/>
  <c r="C1224" i="1"/>
  <c r="D1223" i="1"/>
  <c r="D1222" i="1"/>
  <c r="C1222" i="1"/>
  <c r="H1222" i="1" s="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5" i="1"/>
  <c r="C1215" i="1"/>
  <c r="H1215" i="1" s="1"/>
  <c r="D1214" i="1"/>
  <c r="C1214" i="1"/>
  <c r="H1214" i="1" s="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D1206" i="1"/>
  <c r="C1206" i="1"/>
  <c r="H1206" i="1" s="1"/>
  <c r="G1205" i="1"/>
  <c r="D1205" i="1"/>
  <c r="C1205" i="1"/>
  <c r="H1205" i="1" s="1"/>
  <c r="G1204" i="1"/>
  <c r="D1204" i="1"/>
  <c r="C1204" i="1"/>
  <c r="H1204" i="1" s="1"/>
  <c r="D1203" i="1"/>
  <c r="C1203" i="1"/>
  <c r="H1203" i="1" s="1"/>
  <c r="D1202" i="1"/>
  <c r="C1202" i="1"/>
  <c r="H1202" i="1" s="1"/>
  <c r="G1201" i="1"/>
  <c r="D1201" i="1"/>
  <c r="C1201" i="1"/>
  <c r="H1201" i="1" s="1"/>
  <c r="D1200" i="1"/>
  <c r="G1200" i="1" s="1"/>
  <c r="C1200" i="1"/>
  <c r="D1199" i="1"/>
  <c r="C1199" i="1"/>
  <c r="H1199" i="1" s="1"/>
  <c r="D1198" i="1"/>
  <c r="C1198" i="1"/>
  <c r="H1198" i="1" s="1"/>
  <c r="G1197" i="1"/>
  <c r="D1197" i="1"/>
  <c r="C1197" i="1"/>
  <c r="H1197" i="1" s="1"/>
  <c r="G1196" i="1"/>
  <c r="D1196" i="1"/>
  <c r="C1196" i="1"/>
  <c r="H1196" i="1" s="1"/>
  <c r="D1195" i="1"/>
  <c r="C1195" i="1"/>
  <c r="H1195" i="1" s="1"/>
  <c r="D1194" i="1"/>
  <c r="C1194" i="1"/>
  <c r="H1194" i="1" s="1"/>
  <c r="G1193" i="1"/>
  <c r="D1193" i="1"/>
  <c r="C1193" i="1"/>
  <c r="H1193" i="1" s="1"/>
  <c r="G1192" i="1"/>
  <c r="D1192" i="1"/>
  <c r="C1192" i="1"/>
  <c r="H1192" i="1" s="1"/>
  <c r="D1191" i="1"/>
  <c r="C1191" i="1"/>
  <c r="H1191" i="1" s="1"/>
  <c r="D1190" i="1"/>
  <c r="C1190" i="1"/>
  <c r="H1190" i="1" s="1"/>
  <c r="G1189" i="1"/>
  <c r="D1189" i="1"/>
  <c r="C1189" i="1"/>
  <c r="H1189" i="1" s="1"/>
  <c r="D1188" i="1"/>
  <c r="G1188" i="1" s="1"/>
  <c r="C1188" i="1"/>
  <c r="D1187" i="1"/>
  <c r="C1187" i="1"/>
  <c r="H1187" i="1" s="1"/>
  <c r="D1186" i="1"/>
  <c r="C1186" i="1"/>
  <c r="H1186" i="1" s="1"/>
  <c r="G1185" i="1"/>
  <c r="D1185" i="1"/>
  <c r="C1185" i="1"/>
  <c r="H1185" i="1" s="1"/>
  <c r="D1184" i="1"/>
  <c r="G1184" i="1" s="1"/>
  <c r="C1184" i="1"/>
  <c r="D1183" i="1"/>
  <c r="C1183" i="1"/>
  <c r="D1182" i="1"/>
  <c r="C1182" i="1"/>
  <c r="G1179" i="1"/>
  <c r="D1179" i="1"/>
  <c r="C1179" i="1"/>
  <c r="H1179" i="1" s="1"/>
  <c r="G1178" i="1"/>
  <c r="D1178" i="1"/>
  <c r="C1178" i="1"/>
  <c r="H1178" i="1" s="1"/>
  <c r="D1177" i="1"/>
  <c r="C1177" i="1"/>
  <c r="D1176" i="1"/>
  <c r="C1176" i="1"/>
  <c r="G1175" i="1"/>
  <c r="D1175" i="1"/>
  <c r="C1175" i="1"/>
  <c r="H1175" i="1" s="1"/>
  <c r="G1174" i="1"/>
  <c r="D1174" i="1"/>
  <c r="C1174" i="1"/>
  <c r="H1174" i="1" s="1"/>
  <c r="D1173" i="1"/>
  <c r="C1173" i="1"/>
  <c r="D1172" i="1"/>
  <c r="C1172" i="1"/>
  <c r="H1172" i="1" s="1"/>
  <c r="D1171" i="1"/>
  <c r="G1171" i="1" s="1"/>
  <c r="C1171" i="1"/>
  <c r="G1170" i="1"/>
  <c r="D1170" i="1"/>
  <c r="C1170" i="1"/>
  <c r="H1170" i="1" s="1"/>
  <c r="D1169" i="1"/>
  <c r="C1169" i="1"/>
  <c r="D1168" i="1"/>
  <c r="C1168" i="1"/>
  <c r="H1168" i="1" s="1"/>
  <c r="D1167" i="1"/>
  <c r="G1167" i="1" s="1"/>
  <c r="C1167" i="1"/>
  <c r="D1166" i="1"/>
  <c r="G1166" i="1" s="1"/>
  <c r="C1166" i="1"/>
  <c r="D1165" i="1"/>
  <c r="C1165" i="1"/>
  <c r="D1164" i="1"/>
  <c r="C1164" i="1"/>
  <c r="H1164" i="1" s="1"/>
  <c r="D1163" i="1"/>
  <c r="G1163" i="1" s="1"/>
  <c r="C1163" i="1"/>
  <c r="G1162" i="1"/>
  <c r="D1162" i="1"/>
  <c r="C1162" i="1"/>
  <c r="H1162" i="1" s="1"/>
  <c r="D1161" i="1"/>
  <c r="C1161" i="1"/>
  <c r="D1160" i="1"/>
  <c r="C1160" i="1"/>
  <c r="H1160" i="1" s="1"/>
  <c r="D1159" i="1"/>
  <c r="G1159" i="1" s="1"/>
  <c r="C1159" i="1"/>
  <c r="G1158" i="1"/>
  <c r="D1158" i="1"/>
  <c r="C1158" i="1"/>
  <c r="H1158" i="1" s="1"/>
  <c r="D1157" i="1"/>
  <c r="C1157" i="1"/>
  <c r="D1156" i="1"/>
  <c r="C1156" i="1"/>
  <c r="H1156" i="1" s="1"/>
  <c r="D1155" i="1"/>
  <c r="G1155" i="1" s="1"/>
  <c r="C1155" i="1"/>
  <c r="G1154" i="1"/>
  <c r="D1154" i="1"/>
  <c r="C1154" i="1"/>
  <c r="H1154" i="1" s="1"/>
  <c r="D1153" i="1"/>
  <c r="C1153" i="1"/>
  <c r="D1152" i="1"/>
  <c r="D1151" i="1"/>
  <c r="G1151" i="1" s="1"/>
  <c r="C1151" i="1"/>
  <c r="G1150" i="1"/>
  <c r="D1150" i="1"/>
  <c r="C1150" i="1"/>
  <c r="H1150" i="1" s="1"/>
  <c r="D1149" i="1"/>
  <c r="C1149" i="1"/>
  <c r="D1148" i="1"/>
  <c r="C1148" i="1"/>
  <c r="H1148" i="1" s="1"/>
  <c r="D1147" i="1"/>
  <c r="G1147" i="1" s="1"/>
  <c r="C1147" i="1"/>
  <c r="G1146" i="1"/>
  <c r="D1146" i="1"/>
  <c r="C1146" i="1"/>
  <c r="H1146" i="1" s="1"/>
  <c r="D1145" i="1"/>
  <c r="C1145" i="1"/>
  <c r="D1144" i="1"/>
  <c r="C1144" i="1"/>
  <c r="H1144" i="1" s="1"/>
  <c r="D1143" i="1"/>
  <c r="G1143" i="1" s="1"/>
  <c r="C1143" i="1"/>
  <c r="G1142" i="1"/>
  <c r="D1142" i="1"/>
  <c r="C1142" i="1"/>
  <c r="H1142" i="1" s="1"/>
  <c r="D1141" i="1"/>
  <c r="C1141" i="1"/>
  <c r="D1140" i="1"/>
  <c r="D1139" i="1"/>
  <c r="G1139" i="1" s="1"/>
  <c r="C1139" i="1"/>
  <c r="G1138" i="1"/>
  <c r="D1138" i="1"/>
  <c r="C1138" i="1"/>
  <c r="H1138" i="1" s="1"/>
  <c r="D1137" i="1"/>
  <c r="C1137" i="1"/>
  <c r="D1136" i="1"/>
  <c r="C1136" i="1"/>
  <c r="H1136" i="1" s="1"/>
  <c r="D1135" i="1"/>
  <c r="G1135" i="1" s="1"/>
  <c r="C1135" i="1"/>
  <c r="G1134" i="1"/>
  <c r="D1134" i="1"/>
  <c r="C1134" i="1"/>
  <c r="H1134" i="1" s="1"/>
  <c r="D1133" i="1"/>
  <c r="C1133" i="1"/>
  <c r="D1132" i="1"/>
  <c r="C1132" i="1"/>
  <c r="H1132" i="1" s="1"/>
  <c r="D1131" i="1"/>
  <c r="G1131" i="1" s="1"/>
  <c r="C1131" i="1"/>
  <c r="G1130" i="1"/>
  <c r="D1130" i="1"/>
  <c r="C1130" i="1"/>
  <c r="H1130" i="1" s="1"/>
  <c r="D1129" i="1"/>
  <c r="C1129" i="1"/>
  <c r="D1128" i="1"/>
  <c r="C1128" i="1"/>
  <c r="H1128" i="1" s="1"/>
  <c r="D1127" i="1"/>
  <c r="G1127" i="1" s="1"/>
  <c r="C1127" i="1"/>
  <c r="G1126" i="1"/>
  <c r="D1126" i="1"/>
  <c r="C1126" i="1"/>
  <c r="H1126" i="1" s="1"/>
  <c r="D1125" i="1"/>
  <c r="C1125" i="1"/>
  <c r="D1124" i="1"/>
  <c r="C1124" i="1"/>
  <c r="H1124" i="1" s="1"/>
  <c r="D1123" i="1"/>
  <c r="G1123" i="1" s="1"/>
  <c r="C1123" i="1"/>
  <c r="G1122" i="1"/>
  <c r="D1122" i="1"/>
  <c r="C1122" i="1"/>
  <c r="H1122" i="1" s="1"/>
  <c r="D1121" i="1"/>
  <c r="C1121" i="1"/>
  <c r="D1120" i="1"/>
  <c r="C1120" i="1"/>
  <c r="H1120" i="1" s="1"/>
  <c r="D1119" i="1"/>
  <c r="G1119" i="1" s="1"/>
  <c r="C1119" i="1"/>
  <c r="G1118" i="1"/>
  <c r="D1118" i="1"/>
  <c r="C1118" i="1"/>
  <c r="H1118" i="1" s="1"/>
  <c r="D1117" i="1"/>
  <c r="C1117" i="1"/>
  <c r="D1116" i="1"/>
  <c r="C1116" i="1"/>
  <c r="H1116" i="1" s="1"/>
  <c r="D1115" i="1"/>
  <c r="G1115" i="1" s="1"/>
  <c r="C1115" i="1"/>
  <c r="G1114" i="1"/>
  <c r="D1114" i="1"/>
  <c r="C1114" i="1"/>
  <c r="H1114" i="1" s="1"/>
  <c r="D1113" i="1"/>
  <c r="C1113" i="1"/>
  <c r="D1112" i="1"/>
  <c r="C1112" i="1"/>
  <c r="H1112" i="1" s="1"/>
  <c r="D1111" i="1"/>
  <c r="G1111" i="1" s="1"/>
  <c r="C1111" i="1"/>
  <c r="G1110" i="1"/>
  <c r="D1110" i="1"/>
  <c r="C1110" i="1"/>
  <c r="H1110" i="1" s="1"/>
  <c r="D1109" i="1"/>
  <c r="C1109" i="1"/>
  <c r="D1108" i="1"/>
  <c r="C1108" i="1"/>
  <c r="H1108" i="1" s="1"/>
  <c r="D1107" i="1"/>
  <c r="G1107" i="1" s="1"/>
  <c r="C1107" i="1"/>
  <c r="G1106" i="1"/>
  <c r="D1106" i="1"/>
  <c r="C1106" i="1"/>
  <c r="H1106" i="1" s="1"/>
  <c r="D1105" i="1"/>
  <c r="C1105" i="1"/>
  <c r="D1104" i="1"/>
  <c r="C1104" i="1"/>
  <c r="H1104" i="1" s="1"/>
  <c r="D1103" i="1"/>
  <c r="G1103" i="1" s="1"/>
  <c r="C1103" i="1"/>
  <c r="G1102" i="1"/>
  <c r="D1102" i="1"/>
  <c r="C1102" i="1"/>
  <c r="H1102" i="1" s="1"/>
  <c r="D1101" i="1"/>
  <c r="C1101" i="1"/>
  <c r="D1100" i="1"/>
  <c r="C1100" i="1"/>
  <c r="H1100" i="1" s="1"/>
  <c r="D1099" i="1"/>
  <c r="G1099" i="1" s="1"/>
  <c r="C1099" i="1"/>
  <c r="G1098" i="1"/>
  <c r="D1098" i="1"/>
  <c r="C1098" i="1"/>
  <c r="H1098" i="1" s="1"/>
  <c r="D1097" i="1"/>
  <c r="C1097" i="1"/>
  <c r="D1096" i="1"/>
  <c r="C1096" i="1"/>
  <c r="H1096" i="1" s="1"/>
  <c r="D1095" i="1"/>
  <c r="G1095" i="1" s="1"/>
  <c r="C1095" i="1"/>
  <c r="G1094" i="1"/>
  <c r="D1094" i="1"/>
  <c r="C1094" i="1"/>
  <c r="H1094" i="1" s="1"/>
  <c r="D1092" i="1"/>
  <c r="C1092" i="1"/>
  <c r="D1091" i="1"/>
  <c r="G1091" i="1" s="1"/>
  <c r="C1091" i="1"/>
  <c r="D1090" i="1"/>
  <c r="G1090" i="1" s="1"/>
  <c r="C1090" i="1"/>
  <c r="D1089" i="1"/>
  <c r="C1089" i="1"/>
  <c r="D1088" i="1"/>
  <c r="C1088" i="1"/>
  <c r="H1088" i="1" s="1"/>
  <c r="D1087" i="1"/>
  <c r="G1087" i="1" s="1"/>
  <c r="C1087" i="1"/>
  <c r="G1086" i="1"/>
  <c r="D1086" i="1"/>
  <c r="C1086" i="1"/>
  <c r="H1086" i="1" s="1"/>
  <c r="D1085" i="1"/>
  <c r="C1085" i="1"/>
  <c r="D1084" i="1"/>
  <c r="C1084" i="1"/>
  <c r="H1084" i="1" s="1"/>
  <c r="D1083" i="1"/>
  <c r="G1083" i="1" s="1"/>
  <c r="C1083" i="1"/>
  <c r="G1082" i="1"/>
  <c r="D1082" i="1"/>
  <c r="C1082" i="1"/>
  <c r="H1082" i="1" s="1"/>
  <c r="D1081" i="1"/>
  <c r="C1081" i="1"/>
  <c r="D1080" i="1"/>
  <c r="C1080" i="1"/>
  <c r="H1080" i="1" s="1"/>
  <c r="D1079" i="1"/>
  <c r="G1079" i="1" s="1"/>
  <c r="C1079" i="1"/>
  <c r="D1078" i="1"/>
  <c r="G1078" i="1" s="1"/>
  <c r="C1078" i="1"/>
  <c r="D1077" i="1"/>
  <c r="C1077" i="1"/>
  <c r="D1076" i="1"/>
  <c r="H1076" i="1" s="1"/>
  <c r="C1076" i="1"/>
  <c r="C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D1059" i="1"/>
  <c r="H1059" i="1" s="1"/>
  <c r="C1059" i="1"/>
  <c r="D1058" i="1"/>
  <c r="H1058" i="1" s="1"/>
  <c r="C1058" i="1"/>
  <c r="G1058" i="1" s="1"/>
  <c r="D1057" i="1"/>
  <c r="H1057" i="1" s="1"/>
  <c r="C1057" i="1"/>
  <c r="D1056" i="1"/>
  <c r="H1056" i="1" s="1"/>
  <c r="C1056" i="1"/>
  <c r="G1056" i="1" s="1"/>
  <c r="D1055" i="1"/>
  <c r="H1055" i="1" s="1"/>
  <c r="C1055" i="1"/>
  <c r="D1054" i="1"/>
  <c r="H1054" i="1" s="1"/>
  <c r="C1054" i="1"/>
  <c r="G1054" i="1" s="1"/>
  <c r="D1053" i="1"/>
  <c r="H1053" i="1" s="1"/>
  <c r="C1053" i="1"/>
  <c r="G1053" i="1" s="1"/>
  <c r="D1052" i="1"/>
  <c r="H1052" i="1" s="1"/>
  <c r="C1052" i="1"/>
  <c r="D1051" i="1"/>
  <c r="H1051" i="1" s="1"/>
  <c r="C1051" i="1"/>
  <c r="G1051" i="1" s="1"/>
  <c r="D1050" i="1"/>
  <c r="H1050" i="1" s="1"/>
  <c r="C1050" i="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D1038" i="1"/>
  <c r="H1038" i="1" s="1"/>
  <c r="C1038" i="1"/>
  <c r="G1038" i="1" s="1"/>
  <c r="D1037" i="1"/>
  <c r="H1037" i="1" s="1"/>
  <c r="C1037" i="1"/>
  <c r="G1037" i="1" s="1"/>
  <c r="D1036" i="1"/>
  <c r="H1036" i="1" s="1"/>
  <c r="C1036" i="1"/>
  <c r="G1036" i="1" s="1"/>
  <c r="D1035" i="1"/>
  <c r="H1035" i="1" s="1"/>
  <c r="C1035" i="1"/>
  <c r="D1034" i="1"/>
  <c r="H1034" i="1" s="1"/>
  <c r="C1034" i="1"/>
  <c r="D1033" i="1"/>
  <c r="H1033" i="1" s="1"/>
  <c r="C1033" i="1"/>
  <c r="D1032" i="1"/>
  <c r="H1032" i="1" s="1"/>
  <c r="C1032" i="1"/>
  <c r="G1032" i="1" s="1"/>
  <c r="D1031" i="1"/>
  <c r="H1031" i="1" s="1"/>
  <c r="C1031" i="1"/>
  <c r="D1030" i="1"/>
  <c r="H1030" i="1" s="1"/>
  <c r="C1030" i="1"/>
  <c r="G1030" i="1" s="1"/>
  <c r="D1029" i="1"/>
  <c r="H1029" i="1" s="1"/>
  <c r="C1029" i="1"/>
  <c r="D1028" i="1"/>
  <c r="H1028" i="1" s="1"/>
  <c r="C1028" i="1"/>
  <c r="G1028" i="1" s="1"/>
  <c r="D1027" i="1"/>
  <c r="H1027" i="1" s="1"/>
  <c r="C1027" i="1"/>
  <c r="D1026" i="1"/>
  <c r="H1026" i="1" s="1"/>
  <c r="C1026" i="1"/>
  <c r="D1025" i="1"/>
  <c r="H1025" i="1" s="1"/>
  <c r="C1025" i="1"/>
  <c r="D1024" i="1"/>
  <c r="H1024" i="1" s="1"/>
  <c r="C1024" i="1"/>
  <c r="D1023" i="1"/>
  <c r="H1023" i="1" s="1"/>
  <c r="C1023" i="1"/>
  <c r="D1022" i="1"/>
  <c r="H1022" i="1" s="1"/>
  <c r="C1022" i="1"/>
  <c r="D1021" i="1"/>
  <c r="H1021" i="1" s="1"/>
  <c r="C1021" i="1"/>
  <c r="G1021" i="1" s="1"/>
  <c r="D1020" i="1"/>
  <c r="H1020" i="1" s="1"/>
  <c r="C1020" i="1"/>
  <c r="G1020" i="1" s="1"/>
  <c r="D1019" i="1"/>
  <c r="H1019" i="1" s="1"/>
  <c r="C1019" i="1"/>
  <c r="G1019" i="1" s="1"/>
  <c r="D1018" i="1"/>
  <c r="H1018" i="1" s="1"/>
  <c r="C1018" i="1"/>
  <c r="D1016" i="1"/>
  <c r="H1016" i="1" s="1"/>
  <c r="C1016" i="1"/>
  <c r="G1016" i="1" s="1"/>
  <c r="D1015" i="1"/>
  <c r="H1015" i="1" s="1"/>
  <c r="C1015" i="1"/>
  <c r="G1015" i="1" s="1"/>
  <c r="D1014" i="1"/>
  <c r="H1014" i="1" s="1"/>
  <c r="C1014" i="1"/>
  <c r="D1013" i="1"/>
  <c r="H1013" i="1" s="1"/>
  <c r="C1013"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H727" i="1"/>
  <c r="D727" i="1"/>
  <c r="C727" i="1"/>
  <c r="D726" i="1"/>
  <c r="H726" i="1" s="1"/>
  <c r="C726" i="1"/>
  <c r="D725" i="1"/>
  <c r="H725" i="1" s="1"/>
  <c r="C725" i="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D717" i="1"/>
  <c r="H717" i="1" s="1"/>
  <c r="C717" i="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D677" i="1"/>
  <c r="H677" i="1" s="1"/>
  <c r="C677" i="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D651" i="1"/>
  <c r="H651" i="1" s="1"/>
  <c r="C651" i="1"/>
  <c r="D650" i="1"/>
  <c r="H650" i="1" s="1"/>
  <c r="C650" i="1"/>
  <c r="D649" i="1"/>
  <c r="H649" i="1" s="1"/>
  <c r="C649" i="1"/>
  <c r="D648" i="1"/>
  <c r="H648" i="1" s="1"/>
  <c r="C648" i="1"/>
  <c r="H647" i="1"/>
  <c r="D647" i="1"/>
  <c r="C647" i="1"/>
  <c r="D646" i="1"/>
  <c r="H646" i="1" s="1"/>
  <c r="C646" i="1"/>
  <c r="D645" i="1"/>
  <c r="H645" i="1" s="1"/>
  <c r="C645" i="1"/>
  <c r="D642" i="1"/>
  <c r="C641" i="1"/>
  <c r="D636" i="1"/>
  <c r="C636" i="1"/>
  <c r="D635" i="1"/>
  <c r="C635" i="1"/>
  <c r="D632" i="1"/>
  <c r="C632" i="1"/>
  <c r="G632" i="1" s="1"/>
  <c r="D631" i="1"/>
  <c r="C631" i="1"/>
  <c r="D630" i="1"/>
  <c r="C630" i="1"/>
  <c r="G630" i="1" s="1"/>
  <c r="D629" i="1"/>
  <c r="H629" i="1" s="1"/>
  <c r="C629" i="1"/>
  <c r="H628" i="1"/>
  <c r="D628" i="1"/>
  <c r="C628" i="1"/>
  <c r="G628" i="1" s="1"/>
  <c r="D627" i="1"/>
  <c r="C627" i="1"/>
  <c r="H626" i="1"/>
  <c r="D626" i="1"/>
  <c r="C626" i="1"/>
  <c r="G626" i="1" s="1"/>
  <c r="D625" i="1"/>
  <c r="H625" i="1" s="1"/>
  <c r="C625" i="1"/>
  <c r="D624" i="1"/>
  <c r="C624" i="1"/>
  <c r="G624" i="1" s="1"/>
  <c r="D623" i="1"/>
  <c r="D622" i="1"/>
  <c r="C622" i="1"/>
  <c r="G622" i="1" s="1"/>
  <c r="H621" i="1"/>
  <c r="D621" i="1"/>
  <c r="C621" i="1"/>
  <c r="H620" i="1"/>
  <c r="D620" i="1"/>
  <c r="C620" i="1"/>
  <c r="D619" i="1"/>
  <c r="C619" i="1"/>
  <c r="D618" i="1"/>
  <c r="C618" i="1"/>
  <c r="G618" i="1" s="1"/>
  <c r="H617" i="1"/>
  <c r="D617" i="1"/>
  <c r="C617" i="1"/>
  <c r="D616" i="1"/>
  <c r="H616" i="1" s="1"/>
  <c r="C616" i="1"/>
  <c r="D615" i="1"/>
  <c r="C615" i="1"/>
  <c r="H614" i="1"/>
  <c r="D614" i="1"/>
  <c r="C614" i="1"/>
  <c r="G614" i="1" s="1"/>
  <c r="D613" i="1"/>
  <c r="H613" i="1" s="1"/>
  <c r="C613" i="1"/>
  <c r="D612" i="1"/>
  <c r="C612" i="1"/>
  <c r="G612" i="1" s="1"/>
  <c r="D611" i="1"/>
  <c r="C611" i="1"/>
  <c r="H610" i="1"/>
  <c r="D610" i="1"/>
  <c r="C610" i="1"/>
  <c r="G610" i="1" s="1"/>
  <c r="D609" i="1"/>
  <c r="H609" i="1" s="1"/>
  <c r="C609" i="1"/>
  <c r="D608" i="1"/>
  <c r="C608" i="1"/>
  <c r="G608" i="1" s="1"/>
  <c r="D607" i="1"/>
  <c r="C607" i="1"/>
  <c r="D606" i="1"/>
  <c r="C606" i="1"/>
  <c r="G606" i="1" s="1"/>
  <c r="H605" i="1"/>
  <c r="D605" i="1"/>
  <c r="C605" i="1"/>
  <c r="H604" i="1"/>
  <c r="D604" i="1"/>
  <c r="C604" i="1"/>
  <c r="D603" i="1"/>
  <c r="C603" i="1"/>
  <c r="D602" i="1"/>
  <c r="C602" i="1"/>
  <c r="G602" i="1" s="1"/>
  <c r="H601" i="1"/>
  <c r="D601" i="1"/>
  <c r="C601" i="1"/>
  <c r="D600" i="1"/>
  <c r="H600" i="1" s="1"/>
  <c r="C600" i="1"/>
  <c r="D599" i="1"/>
  <c r="C599" i="1"/>
  <c r="H598" i="1"/>
  <c r="D598" i="1"/>
  <c r="C598" i="1"/>
  <c r="G598" i="1" s="1"/>
  <c r="D597" i="1"/>
  <c r="H597" i="1" s="1"/>
  <c r="C597" i="1"/>
  <c r="D596" i="1"/>
  <c r="C596" i="1"/>
  <c r="G596" i="1" s="1"/>
  <c r="D595" i="1"/>
  <c r="C595" i="1"/>
  <c r="H594" i="1"/>
  <c r="D594" i="1"/>
  <c r="C594" i="1"/>
  <c r="G594" i="1" s="1"/>
  <c r="D593" i="1"/>
  <c r="H593" i="1" s="1"/>
  <c r="C593" i="1"/>
  <c r="D592" i="1"/>
  <c r="C592" i="1"/>
  <c r="G592" i="1" s="1"/>
  <c r="D591" i="1"/>
  <c r="D590" i="1"/>
  <c r="C590" i="1"/>
  <c r="G590" i="1" s="1"/>
  <c r="H589" i="1"/>
  <c r="D589" i="1"/>
  <c r="C589" i="1"/>
  <c r="H588" i="1"/>
  <c r="D588" i="1"/>
  <c r="C588" i="1"/>
  <c r="D587" i="1"/>
  <c r="C587" i="1"/>
  <c r="D586" i="1"/>
  <c r="C586" i="1"/>
  <c r="G586" i="1" s="1"/>
  <c r="H585" i="1"/>
  <c r="D585" i="1"/>
  <c r="C585" i="1"/>
  <c r="D584" i="1"/>
  <c r="H584" i="1" s="1"/>
  <c r="C584" i="1"/>
  <c r="D583" i="1"/>
  <c r="C583" i="1"/>
  <c r="H582" i="1"/>
  <c r="D582" i="1"/>
  <c r="C582" i="1"/>
  <c r="G582" i="1" s="1"/>
  <c r="D581" i="1"/>
  <c r="H581" i="1" s="1"/>
  <c r="C581" i="1"/>
  <c r="D580" i="1"/>
  <c r="C580" i="1"/>
  <c r="G580" i="1" s="1"/>
  <c r="D579" i="1"/>
  <c r="C579" i="1"/>
  <c r="H578" i="1"/>
  <c r="D578" i="1"/>
  <c r="C578" i="1"/>
  <c r="G578" i="1" s="1"/>
  <c r="D577" i="1"/>
  <c r="H577" i="1" s="1"/>
  <c r="C577" i="1"/>
  <c r="D576" i="1"/>
  <c r="C576" i="1"/>
  <c r="G576" i="1" s="1"/>
  <c r="D575" i="1"/>
  <c r="C575" i="1"/>
  <c r="D574" i="1"/>
  <c r="C574" i="1"/>
  <c r="G574" i="1" s="1"/>
  <c r="H573" i="1"/>
  <c r="D573" i="1"/>
  <c r="C573" i="1"/>
  <c r="H572" i="1"/>
  <c r="D572" i="1"/>
  <c r="C572" i="1"/>
  <c r="D571" i="1"/>
  <c r="C571" i="1"/>
  <c r="D570" i="1"/>
  <c r="C570" i="1"/>
  <c r="G570" i="1" s="1"/>
  <c r="H569" i="1"/>
  <c r="D569" i="1"/>
  <c r="C569" i="1"/>
  <c r="D568" i="1"/>
  <c r="H568" i="1" s="1"/>
  <c r="C568" i="1"/>
  <c r="D567" i="1"/>
  <c r="C567" i="1"/>
  <c r="H566" i="1"/>
  <c r="D566" i="1"/>
  <c r="C566" i="1"/>
  <c r="G566" i="1" s="1"/>
  <c r="D564" i="1"/>
  <c r="C564" i="1"/>
  <c r="G564" i="1" s="1"/>
  <c r="D563" i="1"/>
  <c r="C563" i="1"/>
  <c r="D562" i="1"/>
  <c r="C562" i="1"/>
  <c r="G562" i="1" s="1"/>
  <c r="H561" i="1"/>
  <c r="D561" i="1"/>
  <c r="C561" i="1"/>
  <c r="H560" i="1"/>
  <c r="D560" i="1"/>
  <c r="C560" i="1"/>
  <c r="D559" i="1"/>
  <c r="C559" i="1"/>
  <c r="D558" i="1"/>
  <c r="C558" i="1"/>
  <c r="G558" i="1" s="1"/>
  <c r="H557" i="1"/>
  <c r="D557" i="1"/>
  <c r="C557" i="1"/>
  <c r="D556" i="1"/>
  <c r="H556" i="1" s="1"/>
  <c r="C556" i="1"/>
  <c r="D555" i="1"/>
  <c r="C555" i="1"/>
  <c r="H554" i="1"/>
  <c r="D554" i="1"/>
  <c r="C554" i="1"/>
  <c r="G554" i="1" s="1"/>
  <c r="D553" i="1"/>
  <c r="H553" i="1" s="1"/>
  <c r="C553" i="1"/>
  <c r="D552" i="1"/>
  <c r="C552" i="1"/>
  <c r="G552" i="1" s="1"/>
  <c r="D551" i="1"/>
  <c r="C551" i="1"/>
  <c r="H550" i="1"/>
  <c r="D550" i="1"/>
  <c r="C550" i="1"/>
  <c r="G550" i="1" s="1"/>
  <c r="D549" i="1"/>
  <c r="H549" i="1" s="1"/>
  <c r="C549" i="1"/>
  <c r="D548" i="1"/>
  <c r="C548" i="1"/>
  <c r="G548" i="1" s="1"/>
  <c r="D547" i="1"/>
  <c r="C547" i="1"/>
  <c r="D546" i="1"/>
  <c r="C546" i="1"/>
  <c r="G546" i="1" s="1"/>
  <c r="H545" i="1"/>
  <c r="D545" i="1"/>
  <c r="C545" i="1"/>
  <c r="H544" i="1"/>
  <c r="D544" i="1"/>
  <c r="C544" i="1"/>
  <c r="D543" i="1"/>
  <c r="C543" i="1"/>
  <c r="D542" i="1"/>
  <c r="C542" i="1"/>
  <c r="G542" i="1" s="1"/>
  <c r="H541" i="1"/>
  <c r="D541" i="1"/>
  <c r="C541" i="1"/>
  <c r="D540" i="1"/>
  <c r="H540" i="1" s="1"/>
  <c r="C540" i="1"/>
  <c r="D539" i="1"/>
  <c r="C539" i="1"/>
  <c r="H538" i="1"/>
  <c r="D538" i="1"/>
  <c r="C538" i="1"/>
  <c r="G538" i="1" s="1"/>
  <c r="D537" i="1"/>
  <c r="H537" i="1" s="1"/>
  <c r="C537" i="1"/>
  <c r="D536" i="1"/>
  <c r="C536" i="1"/>
  <c r="G536" i="1" s="1"/>
  <c r="D535" i="1"/>
  <c r="C535" i="1"/>
  <c r="H534" i="1"/>
  <c r="D534" i="1"/>
  <c r="C534" i="1"/>
  <c r="G534" i="1" s="1"/>
  <c r="D533" i="1"/>
  <c r="H533" i="1" s="1"/>
  <c r="C533" i="1"/>
  <c r="D532" i="1"/>
  <c r="C532" i="1"/>
  <c r="G532" i="1" s="1"/>
  <c r="D531" i="1"/>
  <c r="C531" i="1"/>
  <c r="D530" i="1"/>
  <c r="D528" i="1"/>
  <c r="H528" i="1" s="1"/>
  <c r="C528" i="1"/>
  <c r="D527" i="1"/>
  <c r="C527" i="1"/>
  <c r="H526" i="1"/>
  <c r="D526" i="1"/>
  <c r="C526" i="1"/>
  <c r="G526" i="1" s="1"/>
  <c r="D525" i="1"/>
  <c r="H525" i="1" s="1"/>
  <c r="C525" i="1"/>
  <c r="D524" i="1"/>
  <c r="C524" i="1"/>
  <c r="G524" i="1" s="1"/>
  <c r="D523" i="1"/>
  <c r="C523" i="1"/>
  <c r="H522" i="1"/>
  <c r="D522" i="1"/>
  <c r="C522" i="1"/>
  <c r="G522" i="1" s="1"/>
  <c r="D521" i="1"/>
  <c r="H521" i="1" s="1"/>
  <c r="C521" i="1"/>
  <c r="D520" i="1"/>
  <c r="C520" i="1"/>
  <c r="G520" i="1" s="1"/>
  <c r="D519" i="1"/>
  <c r="C519" i="1"/>
  <c r="D518" i="1"/>
  <c r="C518" i="1"/>
  <c r="G518" i="1" s="1"/>
  <c r="H517" i="1"/>
  <c r="D517" i="1"/>
  <c r="C517" i="1"/>
  <c r="D516" i="1"/>
  <c r="D515" i="1"/>
  <c r="C515" i="1"/>
  <c r="D514" i="1"/>
  <c r="C514" i="1"/>
  <c r="G514" i="1" s="1"/>
  <c r="H513" i="1"/>
  <c r="D513" i="1"/>
  <c r="C513" i="1"/>
  <c r="D512" i="1"/>
  <c r="H512" i="1" s="1"/>
  <c r="C512" i="1"/>
  <c r="D511" i="1"/>
  <c r="C511" i="1"/>
  <c r="H510" i="1"/>
  <c r="D510" i="1"/>
  <c r="C510" i="1"/>
  <c r="G510" i="1" s="1"/>
  <c r="D509" i="1"/>
  <c r="H509" i="1" s="1"/>
  <c r="C509" i="1"/>
  <c r="D508" i="1"/>
  <c r="C508" i="1"/>
  <c r="G508" i="1" s="1"/>
  <c r="D507" i="1"/>
  <c r="C507" i="1"/>
  <c r="H506" i="1"/>
  <c r="D506" i="1"/>
  <c r="C506" i="1"/>
  <c r="G506" i="1" s="1"/>
  <c r="D505" i="1"/>
  <c r="H505" i="1" s="1"/>
  <c r="C505" i="1"/>
  <c r="D504" i="1"/>
  <c r="C504" i="1"/>
  <c r="G504" i="1" s="1"/>
  <c r="D503" i="1"/>
  <c r="C503" i="1"/>
  <c r="D502" i="1"/>
  <c r="C502" i="1"/>
  <c r="G502" i="1" s="1"/>
  <c r="H501" i="1"/>
  <c r="D501" i="1"/>
  <c r="C501" i="1"/>
  <c r="H500" i="1"/>
  <c r="D500" i="1"/>
  <c r="C500" i="1"/>
  <c r="D499" i="1"/>
  <c r="C499"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D473" i="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D424" i="1"/>
  <c r="D423" i="1"/>
  <c r="H423" i="1" s="1"/>
  <c r="C423" i="1"/>
  <c r="D422" i="1"/>
  <c r="H422" i="1" s="1"/>
  <c r="C422" i="1"/>
  <c r="D421" i="1"/>
  <c r="H421" i="1" s="1"/>
  <c r="C421" i="1"/>
  <c r="D416" i="1"/>
  <c r="H416" i="1" s="1"/>
  <c r="C416" i="1"/>
  <c r="G416" i="1" s="1"/>
  <c r="D415" i="1"/>
  <c r="H415" i="1" s="1"/>
  <c r="C415" i="1"/>
  <c r="D414" i="1"/>
  <c r="H414" i="1" s="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D384" i="1"/>
  <c r="H384" i="1" s="1"/>
  <c r="C384" i="1"/>
  <c r="D383" i="1"/>
  <c r="H383" i="1" s="1"/>
  <c r="C383" i="1"/>
  <c r="H382" i="1"/>
  <c r="D382" i="1"/>
  <c r="C382" i="1"/>
  <c r="G382" i="1" s="1"/>
  <c r="D381" i="1"/>
  <c r="H381" i="1" s="1"/>
  <c r="C381" i="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H373" i="1"/>
  <c r="D373" i="1"/>
  <c r="C373" i="1"/>
  <c r="G373" i="1" s="1"/>
  <c r="H372" i="1"/>
  <c r="D372" i="1"/>
  <c r="C372" i="1"/>
  <c r="G372" i="1" s="1"/>
  <c r="H371" i="1"/>
  <c r="D371" i="1"/>
  <c r="C371" i="1"/>
  <c r="G371" i="1" s="1"/>
  <c r="H370" i="1"/>
  <c r="D370" i="1"/>
  <c r="C370" i="1"/>
  <c r="G370" i="1" s="1"/>
  <c r="H369" i="1"/>
  <c r="D369" i="1"/>
  <c r="C369" i="1"/>
  <c r="G369" i="1" s="1"/>
  <c r="D368"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6" i="1"/>
  <c r="D356" i="1"/>
  <c r="C356" i="1"/>
  <c r="G356" i="1" s="1"/>
  <c r="D355"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D303" i="1"/>
  <c r="D302" i="1"/>
  <c r="H302" i="1" s="1"/>
  <c r="C302" i="1"/>
  <c r="D301" i="1"/>
  <c r="H301" i="1" s="1"/>
  <c r="C301" i="1"/>
  <c r="D300" i="1"/>
  <c r="H300" i="1" s="1"/>
  <c r="C300" i="1"/>
  <c r="D299" i="1"/>
  <c r="H299" i="1" s="1"/>
  <c r="C299" i="1"/>
  <c r="D298" i="1"/>
  <c r="H298" i="1" s="1"/>
  <c r="C298" i="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D213" i="1"/>
  <c r="H213" i="1" s="1"/>
  <c r="C213" i="1"/>
  <c r="D212" i="1"/>
  <c r="H212" i="1" s="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D197" i="1"/>
  <c r="H197" i="1" s="1"/>
  <c r="C197" i="1"/>
  <c r="D196" i="1"/>
  <c r="H196" i="1" s="1"/>
  <c r="C196" i="1"/>
  <c r="H195" i="1"/>
  <c r="D195" i="1"/>
  <c r="C195" i="1"/>
  <c r="D194" i="1"/>
  <c r="H194" i="1" s="1"/>
  <c r="C194" i="1"/>
  <c r="D193" i="1"/>
  <c r="H193" i="1" s="1"/>
  <c r="C193" i="1"/>
  <c r="D192" i="1"/>
  <c r="H192" i="1" s="1"/>
  <c r="C192" i="1"/>
  <c r="G192" i="1" s="1"/>
  <c r="D191" i="1"/>
  <c r="H191" i="1" s="1"/>
  <c r="C191" i="1"/>
  <c r="D190" i="1"/>
  <c r="H190" i="1" s="1"/>
  <c r="C190" i="1"/>
  <c r="H189" i="1"/>
  <c r="D189" i="1"/>
  <c r="C189" i="1"/>
  <c r="G189" i="1" s="1"/>
  <c r="H188" i="1"/>
  <c r="D188" i="1"/>
  <c r="C188" i="1"/>
  <c r="G188" i="1" s="1"/>
  <c r="H187" i="1"/>
  <c r="D187" i="1"/>
  <c r="C187" i="1"/>
  <c r="G187" i="1" s="1"/>
  <c r="H186" i="1"/>
  <c r="D186" i="1"/>
  <c r="C186" i="1"/>
  <c r="G186" i="1" s="1"/>
  <c r="H185" i="1"/>
  <c r="D185" i="1"/>
  <c r="C185" i="1"/>
  <c r="G185" i="1" s="1"/>
  <c r="D184" i="1"/>
  <c r="H184" i="1" s="1"/>
  <c r="C184" i="1"/>
  <c r="D183" i="1"/>
  <c r="H183" i="1" s="1"/>
  <c r="C183" i="1"/>
  <c r="D182" i="1"/>
  <c r="H182" i="1" s="1"/>
  <c r="C182" i="1"/>
  <c r="H181" i="1"/>
  <c r="D181" i="1"/>
  <c r="C181" i="1"/>
  <c r="G181" i="1" s="1"/>
  <c r="H180" i="1"/>
  <c r="D180" i="1"/>
  <c r="C180" i="1"/>
  <c r="G180" i="1" s="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H159" i="1"/>
  <c r="D159" i="1"/>
  <c r="C159" i="1"/>
  <c r="G159" i="1" s="1"/>
  <c r="D158" i="1"/>
  <c r="H158" i="1" s="1"/>
  <c r="C158" i="1"/>
  <c r="H157" i="1"/>
  <c r="D157" i="1"/>
  <c r="C157" i="1"/>
  <c r="G157" i="1" s="1"/>
  <c r="D156" i="1"/>
  <c r="H156" i="1" s="1"/>
  <c r="C156" i="1"/>
  <c r="H155" i="1"/>
  <c r="D155" i="1"/>
  <c r="C155" i="1"/>
  <c r="G155" i="1" s="1"/>
  <c r="H154" i="1"/>
  <c r="D154" i="1"/>
  <c r="C154" i="1"/>
  <c r="G154" i="1" s="1"/>
  <c r="D153" i="1"/>
  <c r="H153" i="1" s="1"/>
  <c r="C153" i="1"/>
  <c r="H152" i="1"/>
  <c r="D152" i="1"/>
  <c r="C152" i="1"/>
  <c r="G152" i="1" s="1"/>
  <c r="D151" i="1"/>
  <c r="H151" i="1" s="1"/>
  <c r="C151" i="1"/>
  <c r="D150" i="1"/>
  <c r="H150" i="1" s="1"/>
  <c r="C150" i="1"/>
  <c r="G150" i="1" s="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D133" i="1"/>
  <c r="H133" i="1" s="1"/>
  <c r="C133" i="1"/>
  <c r="D132" i="1"/>
  <c r="H132" i="1" s="1"/>
  <c r="C132" i="1"/>
  <c r="D131" i="1"/>
  <c r="H131" i="1" s="1"/>
  <c r="C131" i="1"/>
  <c r="D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H80" i="1"/>
  <c r="D80" i="1"/>
  <c r="C80" i="1"/>
  <c r="G80" i="1" s="1"/>
  <c r="D79" i="1"/>
  <c r="H79" i="1" s="1"/>
  <c r="C79" i="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7" i="9" l="1"/>
  <c r="B327" i="9" s="1"/>
  <c r="E329" i="9"/>
  <c r="B329" i="9" s="1"/>
  <c r="E326" i="9"/>
  <c r="B326" i="9" s="1"/>
  <c r="E311" i="9"/>
  <c r="B311" i="9" s="1"/>
  <c r="E320" i="9"/>
  <c r="B320" i="9" s="1"/>
  <c r="E36" i="9"/>
  <c r="B36" i="9" s="1"/>
  <c r="G1634" i="1"/>
  <c r="H1587" i="1"/>
  <c r="G636" i="1"/>
  <c r="G302" i="1"/>
  <c r="H1264" i="1"/>
  <c r="E304" i="9"/>
  <c r="B304" i="9" s="1"/>
  <c r="G1259" i="1"/>
  <c r="H1261" i="1"/>
  <c r="H1260" i="1"/>
  <c r="G299" i="1"/>
  <c r="G1256" i="1"/>
  <c r="G1257" i="1"/>
  <c r="H1200" i="1"/>
  <c r="H1188" i="1"/>
  <c r="H1184" i="1"/>
  <c r="H1182" i="1"/>
  <c r="H1183" i="1"/>
  <c r="H1177" i="1"/>
  <c r="H1176" i="1"/>
  <c r="H1166" i="1"/>
  <c r="H1092" i="1"/>
  <c r="H1090" i="1"/>
  <c r="G1076" i="1"/>
  <c r="H1078" i="1"/>
  <c r="G1060" i="1"/>
  <c r="G1057" i="1"/>
  <c r="G1059" i="1"/>
  <c r="G1055" i="1"/>
  <c r="E12" i="5"/>
  <c r="D1017" i="1" s="1"/>
  <c r="F45" i="5"/>
  <c r="G1050" i="1"/>
  <c r="G1052" i="1"/>
  <c r="G1039" i="1"/>
  <c r="G1035" i="1"/>
  <c r="G1034" i="1"/>
  <c r="G1033" i="1"/>
  <c r="G1031" i="1"/>
  <c r="G1029" i="1"/>
  <c r="G1027" i="1"/>
  <c r="G1026" i="1"/>
  <c r="G1024" i="1"/>
  <c r="F19" i="5"/>
  <c r="G1025" i="1"/>
  <c r="G1023" i="1"/>
  <c r="G1018" i="1"/>
  <c r="G1022" i="1"/>
  <c r="G1013" i="1"/>
  <c r="G1014" i="1"/>
  <c r="G733" i="1"/>
  <c r="G196" i="1"/>
  <c r="G195" i="1"/>
  <c r="F244" i="9"/>
  <c r="B244" i="9" s="1"/>
  <c r="E56" i="9"/>
  <c r="B56" i="9" s="1"/>
  <c r="G194" i="1"/>
  <c r="G172" i="1"/>
  <c r="H1683" i="1"/>
  <c r="H1605" i="1"/>
  <c r="G1613" i="1"/>
  <c r="G1606" i="1"/>
  <c r="H1602" i="1"/>
  <c r="G1602" i="1"/>
  <c r="G1594" i="1"/>
  <c r="G1586" i="1"/>
  <c r="I34" i="3"/>
  <c r="D1555" i="1"/>
  <c r="E5" i="7"/>
  <c r="E114" i="6"/>
  <c r="G735" i="1"/>
  <c r="G731" i="1"/>
  <c r="G729" i="1"/>
  <c r="G727" i="1"/>
  <c r="E48" i="9"/>
  <c r="B48" i="9" s="1"/>
  <c r="G725" i="1"/>
  <c r="G717" i="1"/>
  <c r="G677" i="1"/>
  <c r="G653" i="1"/>
  <c r="G651" i="1"/>
  <c r="G647" i="1"/>
  <c r="F656" i="4"/>
  <c r="G649" i="1"/>
  <c r="G645" i="1"/>
  <c r="G414" i="1"/>
  <c r="G421" i="1"/>
  <c r="G415" i="1"/>
  <c r="G383" i="1"/>
  <c r="G384" i="1"/>
  <c r="G381" i="1"/>
  <c r="G374" i="1"/>
  <c r="E417" i="4"/>
  <c r="D412" i="1" s="1"/>
  <c r="G301" i="1"/>
  <c r="G300" i="1"/>
  <c r="F428" i="4"/>
  <c r="G423" i="1"/>
  <c r="G298" i="1"/>
  <c r="G422" i="1"/>
  <c r="E294" i="9"/>
  <c r="B294" i="9" s="1"/>
  <c r="F216" i="4"/>
  <c r="G213" i="1"/>
  <c r="G197" i="1"/>
  <c r="G193" i="1"/>
  <c r="G190" i="1"/>
  <c r="E55" i="9"/>
  <c r="B55" i="9" s="1"/>
  <c r="B242" i="9"/>
  <c r="G191" i="1"/>
  <c r="F241" i="9"/>
  <c r="B241" i="9" s="1"/>
  <c r="G184" i="1"/>
  <c r="G183" i="1"/>
  <c r="G182" i="1"/>
  <c r="E52" i="9"/>
  <c r="B52" i="9" s="1"/>
  <c r="B238" i="9"/>
  <c r="G179" i="1"/>
  <c r="G178" i="1"/>
  <c r="G177" i="1"/>
  <c r="G174" i="1"/>
  <c r="G176" i="1"/>
  <c r="G175" i="1"/>
  <c r="G173" i="1"/>
  <c r="G171" i="1"/>
  <c r="G170" i="1"/>
  <c r="G169" i="1"/>
  <c r="G168" i="1"/>
  <c r="G167" i="1"/>
  <c r="G166" i="1"/>
  <c r="G165" i="1"/>
  <c r="G164" i="1"/>
  <c r="G161" i="1"/>
  <c r="G163" i="1"/>
  <c r="E164" i="4"/>
  <c r="D160" i="1" s="1"/>
  <c r="H160" i="1" s="1"/>
  <c r="G162" i="1"/>
  <c r="F160" i="4"/>
  <c r="G158" i="1"/>
  <c r="G156" i="1"/>
  <c r="F237" i="9"/>
  <c r="B237" i="9" s="1"/>
  <c r="G153" i="1"/>
  <c r="G151" i="1"/>
  <c r="F154" i="4"/>
  <c r="G131" i="1"/>
  <c r="G133" i="1"/>
  <c r="G132" i="1"/>
  <c r="F135" i="4"/>
  <c r="F112" i="4"/>
  <c r="G113" i="1"/>
  <c r="G108" i="1"/>
  <c r="E106" i="4"/>
  <c r="D102" i="1" s="1"/>
  <c r="H102" i="1" s="1"/>
  <c r="G81" i="1"/>
  <c r="G79" i="1"/>
  <c r="F82" i="4"/>
  <c r="G64" i="1"/>
  <c r="G65" i="1"/>
  <c r="F68" i="4"/>
  <c r="E37" i="9"/>
  <c r="B37" i="9" s="1"/>
  <c r="E307" i="9"/>
  <c r="B307" i="9" s="1"/>
  <c r="E312" i="9"/>
  <c r="B312" i="9" s="1"/>
  <c r="E322" i="9"/>
  <c r="B322" i="9" s="1"/>
  <c r="E324" i="9"/>
  <c r="B324" i="9" s="1"/>
  <c r="H498" i="1"/>
  <c r="G503" i="1"/>
  <c r="H503" i="1"/>
  <c r="H504" i="1"/>
  <c r="G512" i="1"/>
  <c r="H514" i="1"/>
  <c r="G519" i="1"/>
  <c r="H519" i="1"/>
  <c r="H520" i="1"/>
  <c r="G528" i="1"/>
  <c r="G531" i="1"/>
  <c r="H531" i="1"/>
  <c r="H532" i="1"/>
  <c r="G540" i="1"/>
  <c r="H542" i="1"/>
  <c r="G547" i="1"/>
  <c r="H547" i="1"/>
  <c r="H548" i="1"/>
  <c r="G556" i="1"/>
  <c r="H558" i="1"/>
  <c r="G563" i="1"/>
  <c r="H563" i="1"/>
  <c r="H564" i="1"/>
  <c r="G568" i="1"/>
  <c r="H570" i="1"/>
  <c r="G575" i="1"/>
  <c r="H575" i="1"/>
  <c r="H576" i="1"/>
  <c r="G584" i="1"/>
  <c r="H586" i="1"/>
  <c r="H592" i="1"/>
  <c r="G600" i="1"/>
  <c r="H602" i="1"/>
  <c r="G607" i="1"/>
  <c r="H607" i="1"/>
  <c r="H608" i="1"/>
  <c r="G616" i="1"/>
  <c r="H618" i="1"/>
  <c r="H624" i="1"/>
  <c r="H632" i="1"/>
  <c r="H636" i="1"/>
  <c r="G499" i="1"/>
  <c r="H499" i="1"/>
  <c r="G515" i="1"/>
  <c r="H515" i="1"/>
  <c r="G543" i="1"/>
  <c r="H543" i="1"/>
  <c r="G559" i="1"/>
  <c r="H559" i="1"/>
  <c r="G571" i="1"/>
  <c r="H571" i="1"/>
  <c r="G587" i="1"/>
  <c r="H587" i="1"/>
  <c r="G603" i="1"/>
  <c r="H603" i="1"/>
  <c r="G619" i="1"/>
  <c r="H619" i="1"/>
  <c r="G511" i="1"/>
  <c r="H511" i="1"/>
  <c r="G527" i="1"/>
  <c r="H527" i="1"/>
  <c r="G539" i="1"/>
  <c r="H539" i="1"/>
  <c r="G555" i="1"/>
  <c r="H555" i="1"/>
  <c r="G567" i="1"/>
  <c r="H567" i="1"/>
  <c r="G583" i="1"/>
  <c r="H583" i="1"/>
  <c r="G599" i="1"/>
  <c r="H599" i="1"/>
  <c r="G615" i="1"/>
  <c r="H615" i="1"/>
  <c r="G500" i="1"/>
  <c r="H502" i="1"/>
  <c r="G507" i="1"/>
  <c r="H507" i="1"/>
  <c r="H508" i="1"/>
  <c r="H518" i="1"/>
  <c r="G523" i="1"/>
  <c r="H523" i="1"/>
  <c r="H524" i="1"/>
  <c r="G535" i="1"/>
  <c r="H535" i="1"/>
  <c r="H536" i="1"/>
  <c r="G544" i="1"/>
  <c r="H546" i="1"/>
  <c r="G551" i="1"/>
  <c r="H551" i="1"/>
  <c r="H552" i="1"/>
  <c r="G560" i="1"/>
  <c r="H562" i="1"/>
  <c r="G572" i="1"/>
  <c r="H574" i="1"/>
  <c r="G579" i="1"/>
  <c r="H579" i="1"/>
  <c r="H580" i="1"/>
  <c r="G588" i="1"/>
  <c r="H590" i="1"/>
  <c r="G595" i="1"/>
  <c r="H595" i="1"/>
  <c r="H596" i="1"/>
  <c r="G604" i="1"/>
  <c r="H606" i="1"/>
  <c r="G611" i="1"/>
  <c r="H611" i="1"/>
  <c r="H612" i="1"/>
  <c r="G620" i="1"/>
  <c r="H622" i="1"/>
  <c r="H630" i="1"/>
  <c r="G627" i="1"/>
  <c r="G631" i="1"/>
  <c r="G635"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6" i="1"/>
  <c r="G778" i="1"/>
  <c r="G780" i="1"/>
  <c r="G782" i="1"/>
  <c r="G784" i="1"/>
  <c r="G786" i="1"/>
  <c r="G788" i="1"/>
  <c r="G501" i="1"/>
  <c r="G505" i="1"/>
  <c r="G509" i="1"/>
  <c r="G513" i="1"/>
  <c r="G517" i="1"/>
  <c r="G521" i="1"/>
  <c r="G525" i="1"/>
  <c r="G533" i="1"/>
  <c r="G537" i="1"/>
  <c r="G541" i="1"/>
  <c r="G545" i="1"/>
  <c r="G549" i="1"/>
  <c r="G553" i="1"/>
  <c r="G557" i="1"/>
  <c r="G561" i="1"/>
  <c r="G569" i="1"/>
  <c r="G573" i="1"/>
  <c r="G577" i="1"/>
  <c r="G581" i="1"/>
  <c r="G585" i="1"/>
  <c r="G589" i="1"/>
  <c r="G593" i="1"/>
  <c r="G597" i="1"/>
  <c r="G601" i="1"/>
  <c r="G605" i="1"/>
  <c r="G609" i="1"/>
  <c r="G613" i="1"/>
  <c r="G617" i="1"/>
  <c r="G621" i="1"/>
  <c r="G625" i="1"/>
  <c r="H627" i="1"/>
  <c r="G629" i="1"/>
  <c r="H631" i="1"/>
  <c r="H635"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5" i="1"/>
  <c r="G777" i="1"/>
  <c r="G779" i="1"/>
  <c r="G781" i="1"/>
  <c r="G783" i="1"/>
  <c r="G785" i="1"/>
  <c r="G787" i="1"/>
  <c r="G1080" i="1"/>
  <c r="G1084" i="1"/>
  <c r="G1088" i="1"/>
  <c r="G1092" i="1"/>
  <c r="G1096" i="1"/>
  <c r="G1100" i="1"/>
  <c r="G1104" i="1"/>
  <c r="G1108" i="1"/>
  <c r="G1112" i="1"/>
  <c r="G1116" i="1"/>
  <c r="G1120" i="1"/>
  <c r="G1124" i="1"/>
  <c r="G1128" i="1"/>
  <c r="G1132" i="1"/>
  <c r="G1136" i="1"/>
  <c r="G1144" i="1"/>
  <c r="G1148" i="1"/>
  <c r="G1156" i="1"/>
  <c r="G1160" i="1"/>
  <c r="G1164" i="1"/>
  <c r="G1168" i="1"/>
  <c r="G1172" i="1"/>
  <c r="G1176" i="1"/>
  <c r="G1182" i="1"/>
  <c r="G1186" i="1"/>
  <c r="G1190" i="1"/>
  <c r="G1194" i="1"/>
  <c r="G1198" i="1"/>
  <c r="G1202" i="1"/>
  <c r="G1206" i="1"/>
  <c r="G1210" i="1"/>
  <c r="G1214" i="1"/>
  <c r="G1218" i="1"/>
  <c r="G1222" i="1"/>
  <c r="H1224" i="1"/>
  <c r="G1224" i="1"/>
  <c r="H1226" i="1"/>
  <c r="G1226" i="1"/>
  <c r="H1228" i="1"/>
  <c r="G1228"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H1173" i="1"/>
  <c r="H1225" i="1"/>
  <c r="G1225" i="1"/>
  <c r="H1227" i="1"/>
  <c r="G1227" i="1"/>
  <c r="G1077" i="1"/>
  <c r="H1079" i="1"/>
  <c r="G1081" i="1"/>
  <c r="H1083" i="1"/>
  <c r="G1085" i="1"/>
  <c r="H1087" i="1"/>
  <c r="G1089" i="1"/>
  <c r="H1091"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G1153" i="1"/>
  <c r="H1155" i="1"/>
  <c r="G1157" i="1"/>
  <c r="H1159" i="1"/>
  <c r="G1161" i="1"/>
  <c r="H1163" i="1"/>
  <c r="G1165" i="1"/>
  <c r="H1167" i="1"/>
  <c r="G1169" i="1"/>
  <c r="H1171" i="1"/>
  <c r="G1173" i="1"/>
  <c r="G1177" i="1"/>
  <c r="G1183" i="1"/>
  <c r="G1187" i="1"/>
  <c r="G1191" i="1"/>
  <c r="G1195" i="1"/>
  <c r="G1199" i="1"/>
  <c r="G1203" i="1"/>
  <c r="G1211" i="1"/>
  <c r="G1215" i="1"/>
  <c r="G1219" i="1"/>
  <c r="G1266" i="1"/>
  <c r="H1266" i="1"/>
  <c r="G1268" i="1"/>
  <c r="H1268" i="1"/>
  <c r="G1270" i="1"/>
  <c r="H1270" i="1"/>
  <c r="G1272" i="1"/>
  <c r="H1272" i="1"/>
  <c r="G1274" i="1"/>
  <c r="H1274" i="1"/>
  <c r="G1276" i="1"/>
  <c r="H1276" i="1"/>
  <c r="G1278" i="1"/>
  <c r="H1278"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0" i="1"/>
  <c r="H1430"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468" i="1"/>
  <c r="H1468" i="1"/>
  <c r="G1470" i="1"/>
  <c r="H1470" i="1"/>
  <c r="G1472" i="1"/>
  <c r="H1472" i="1"/>
  <c r="G1474" i="1"/>
  <c r="H1474" i="1"/>
  <c r="G1476" i="1"/>
  <c r="H1476" i="1"/>
  <c r="G1478" i="1"/>
  <c r="H1478" i="1"/>
  <c r="G1480" i="1"/>
  <c r="H1480" i="1"/>
  <c r="G1482" i="1"/>
  <c r="H1482" i="1"/>
  <c r="G1484" i="1"/>
  <c r="H1484" i="1"/>
  <c r="G1486" i="1"/>
  <c r="H1486" i="1"/>
  <c r="G1488" i="1"/>
  <c r="H1488" i="1"/>
  <c r="G1490" i="1"/>
  <c r="H1490" i="1"/>
  <c r="G1492" i="1"/>
  <c r="H1492" i="1"/>
  <c r="G1494" i="1"/>
  <c r="H1494" i="1"/>
  <c r="G1496" i="1"/>
  <c r="H1496" i="1"/>
  <c r="G1498" i="1"/>
  <c r="H1498" i="1"/>
  <c r="G1500" i="1"/>
  <c r="H1500" i="1"/>
  <c r="G1502" i="1"/>
  <c r="H1502" i="1"/>
  <c r="G1504" i="1"/>
  <c r="H1504" i="1"/>
  <c r="G1506" i="1"/>
  <c r="H1506" i="1"/>
  <c r="G1508" i="1"/>
  <c r="H1508" i="1"/>
  <c r="G1512" i="1"/>
  <c r="H1512" i="1"/>
  <c r="G1514" i="1"/>
  <c r="H1514" i="1"/>
  <c r="G1516" i="1"/>
  <c r="H1516" i="1"/>
  <c r="G1518" i="1"/>
  <c r="H1518" i="1"/>
  <c r="G1520" i="1"/>
  <c r="H1520" i="1"/>
  <c r="G1522" i="1"/>
  <c r="H1522" i="1"/>
  <c r="G1524" i="1"/>
  <c r="H1524" i="1"/>
  <c r="G1526" i="1"/>
  <c r="H1526" i="1"/>
  <c r="G1528" i="1"/>
  <c r="H1528" i="1"/>
  <c r="G1530" i="1"/>
  <c r="H1530" i="1"/>
  <c r="G1532" i="1"/>
  <c r="H1532" i="1"/>
  <c r="G1534" i="1"/>
  <c r="H1534" i="1"/>
  <c r="G1536" i="1"/>
  <c r="H1536" i="1"/>
  <c r="G1540" i="1"/>
  <c r="H1540" i="1"/>
  <c r="H1565" i="1"/>
  <c r="G1565" i="1"/>
  <c r="I1565" i="1" s="1"/>
  <c r="J1565" i="1"/>
  <c r="H1569" i="1"/>
  <c r="G1569" i="1"/>
  <c r="J1569" i="1"/>
  <c r="H1575" i="1"/>
  <c r="G1575" i="1"/>
  <c r="I1575" i="1" s="1"/>
  <c r="J1575" i="1"/>
  <c r="H1580" i="1"/>
  <c r="G1580" i="1"/>
  <c r="J1580" i="1"/>
  <c r="H1588" i="1"/>
  <c r="G1588" i="1"/>
  <c r="H1596" i="1"/>
  <c r="G1596" i="1"/>
  <c r="H1604" i="1"/>
  <c r="G1604" i="1"/>
  <c r="H1612" i="1"/>
  <c r="G1612" i="1"/>
  <c r="H1620" i="1"/>
  <c r="G1620" i="1"/>
  <c r="G1566" i="1"/>
  <c r="H1566" i="1"/>
  <c r="G1570" i="1"/>
  <c r="H1570" i="1"/>
  <c r="G1576" i="1"/>
  <c r="H1576" i="1"/>
  <c r="G1581" i="1"/>
  <c r="H1581"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3" i="1"/>
  <c r="H1463" i="1"/>
  <c r="G1465" i="1"/>
  <c r="H1465" i="1"/>
  <c r="G1467" i="1"/>
  <c r="H1467" i="1"/>
  <c r="G1469" i="1"/>
  <c r="H1469" i="1"/>
  <c r="G1471" i="1"/>
  <c r="H1471" i="1"/>
  <c r="G1473" i="1"/>
  <c r="H1473" i="1"/>
  <c r="G1475" i="1"/>
  <c r="H1475" i="1"/>
  <c r="G1477" i="1"/>
  <c r="H1477" i="1"/>
  <c r="G1479" i="1"/>
  <c r="H1479" i="1"/>
  <c r="G1481" i="1"/>
  <c r="H1481" i="1"/>
  <c r="G1483" i="1"/>
  <c r="H1483" i="1"/>
  <c r="G1485" i="1"/>
  <c r="H1485" i="1"/>
  <c r="G1487" i="1"/>
  <c r="H1487" i="1"/>
  <c r="G1489" i="1"/>
  <c r="H1489" i="1"/>
  <c r="G1491" i="1"/>
  <c r="H1491" i="1"/>
  <c r="G1493" i="1"/>
  <c r="H1493" i="1"/>
  <c r="G1495" i="1"/>
  <c r="H1495" i="1"/>
  <c r="G1497" i="1"/>
  <c r="H1497" i="1"/>
  <c r="G1499" i="1"/>
  <c r="H1499" i="1"/>
  <c r="G1501" i="1"/>
  <c r="H1501" i="1"/>
  <c r="G1503" i="1"/>
  <c r="H1503" i="1"/>
  <c r="G1505" i="1"/>
  <c r="H1505" i="1"/>
  <c r="G1507" i="1"/>
  <c r="H1507" i="1"/>
  <c r="G1509" i="1"/>
  <c r="H1509" i="1"/>
  <c r="G1511" i="1"/>
  <c r="H1511" i="1"/>
  <c r="G1513" i="1"/>
  <c r="H1513" i="1"/>
  <c r="G1515" i="1"/>
  <c r="H1515" i="1"/>
  <c r="G1517" i="1"/>
  <c r="H1517" i="1"/>
  <c r="G1519" i="1"/>
  <c r="H1519" i="1"/>
  <c r="G1521" i="1"/>
  <c r="H1521" i="1"/>
  <c r="G1523" i="1"/>
  <c r="H1523" i="1"/>
  <c r="G1525" i="1"/>
  <c r="H1525" i="1"/>
  <c r="G1527" i="1"/>
  <c r="H1527" i="1"/>
  <c r="G1529" i="1"/>
  <c r="H1529" i="1"/>
  <c r="G1531" i="1"/>
  <c r="H1531" i="1"/>
  <c r="G1533" i="1"/>
  <c r="H1533" i="1"/>
  <c r="G1535" i="1"/>
  <c r="H1535" i="1"/>
  <c r="G1539" i="1"/>
  <c r="H1539" i="1"/>
  <c r="G1541" i="1"/>
  <c r="J1541" i="1"/>
  <c r="H1541" i="1"/>
  <c r="H1544" i="1"/>
  <c r="G1544" i="1"/>
  <c r="H1585" i="1"/>
  <c r="G1585" i="1"/>
  <c r="H1593" i="1"/>
  <c r="G1593" i="1"/>
  <c r="H1601" i="1"/>
  <c r="G1601" i="1"/>
  <c r="H1609" i="1"/>
  <c r="G1609" i="1"/>
  <c r="H1617" i="1"/>
  <c r="G1617" i="1"/>
  <c r="G1262" i="1"/>
  <c r="I1545" i="1"/>
  <c r="I1554" i="1"/>
  <c r="J1566" i="1"/>
  <c r="J1570" i="1"/>
  <c r="J1576" i="1"/>
  <c r="J1581" i="1"/>
  <c r="G1583" i="1"/>
  <c r="H1583" i="1"/>
  <c r="G1591" i="1"/>
  <c r="H1591" i="1"/>
  <c r="G1599" i="1"/>
  <c r="H1599" i="1"/>
  <c r="G1607" i="1"/>
  <c r="H1607" i="1"/>
  <c r="G1615" i="1"/>
  <c r="H1615" i="1"/>
  <c r="J1547" i="1"/>
  <c r="G1551" i="1"/>
  <c r="J1551" i="1"/>
  <c r="G1555" i="1"/>
  <c r="G1559" i="1"/>
  <c r="J1559" i="1"/>
  <c r="G1563" i="1"/>
  <c r="I1567" i="1"/>
  <c r="I1573" i="1"/>
  <c r="I1578" i="1"/>
  <c r="D7" i="4"/>
  <c r="F106" i="4"/>
  <c r="F50" i="4"/>
  <c r="D49" i="4"/>
  <c r="D251" i="5"/>
  <c r="F255" i="5"/>
  <c r="G1543" i="1"/>
  <c r="G1547" i="1"/>
  <c r="G1549" i="1"/>
  <c r="I1549" i="1" s="1"/>
  <c r="J1549" i="1"/>
  <c r="H1550" i="1"/>
  <c r="I1550" i="1" s="1"/>
  <c r="H1551" i="1"/>
  <c r="G1553" i="1"/>
  <c r="I1553" i="1" s="1"/>
  <c r="J1553" i="1"/>
  <c r="H1554" i="1"/>
  <c r="H1555" i="1"/>
  <c r="G1557" i="1"/>
  <c r="I1557" i="1" s="1"/>
  <c r="J1557" i="1"/>
  <c r="H1558" i="1"/>
  <c r="I1558" i="1" s="1"/>
  <c r="H1559" i="1"/>
  <c r="G1561" i="1"/>
  <c r="I1561" i="1" s="1"/>
  <c r="J1561" i="1"/>
  <c r="H1562" i="1"/>
  <c r="I1562" i="1" s="1"/>
  <c r="H1563" i="1"/>
  <c r="E7" i="4"/>
  <c r="F114" i="6"/>
  <c r="D44" i="8"/>
  <c r="H1542" i="1"/>
  <c r="I1542" i="1" s="1"/>
  <c r="J1542" i="1"/>
  <c r="H1543" i="1"/>
  <c r="H1546" i="1"/>
  <c r="I1546" i="1" s="1"/>
  <c r="J1546" i="1"/>
  <c r="I1548" i="1"/>
  <c r="I1552" i="1"/>
  <c r="G1556" i="1"/>
  <c r="I1560" i="1"/>
  <c r="G1564" i="1"/>
  <c r="I1564" i="1" s="1"/>
  <c r="J1564" i="1"/>
  <c r="G1568" i="1"/>
  <c r="I1568" i="1" s="1"/>
  <c r="J1568" i="1"/>
  <c r="G1574" i="1"/>
  <c r="I1574" i="1" s="1"/>
  <c r="J1574" i="1"/>
  <c r="G1579" i="1"/>
  <c r="I1579" i="1" s="1"/>
  <c r="J1579" i="1"/>
  <c r="G1624" i="1"/>
  <c r="H1627" i="1"/>
  <c r="G1632" i="1"/>
  <c r="H1635" i="1"/>
  <c r="G1640" i="1"/>
  <c r="E251" i="5"/>
  <c r="D45" i="8"/>
  <c r="F83" i="4"/>
  <c r="F107" i="4"/>
  <c r="F141" i="4"/>
  <c r="E153" i="4"/>
  <c r="G24" i="9" s="1"/>
  <c r="F170" i="4"/>
  <c r="D321" i="4"/>
  <c r="D308" i="4" s="1"/>
  <c r="D373" i="4"/>
  <c r="F427" i="4"/>
  <c r="D479" i="4"/>
  <c r="D491" i="4"/>
  <c r="D536" i="4"/>
  <c r="D571" i="4"/>
  <c r="D629" i="4"/>
  <c r="D12" i="5"/>
  <c r="H336" i="9"/>
  <c r="E177" i="5"/>
  <c r="G346" i="9"/>
  <c r="E346" i="9" s="1"/>
  <c r="E418" i="4"/>
  <c r="D413" i="1" s="1"/>
  <c r="E647" i="4"/>
  <c r="D641" i="1" s="1"/>
  <c r="H641" i="1" s="1"/>
  <c r="G314" i="9"/>
  <c r="F89" i="5"/>
  <c r="F153" i="4"/>
  <c r="D648" i="4"/>
  <c r="D7" i="5"/>
  <c r="E70" i="5"/>
  <c r="F70" i="5" s="1"/>
  <c r="H314" i="9"/>
  <c r="E88" i="5"/>
  <c r="D1093" i="1" s="1"/>
  <c r="D135" i="5"/>
  <c r="G315" i="9"/>
  <c r="G316" i="9"/>
  <c r="E316" i="9" s="1"/>
  <c r="B316" i="9" s="1"/>
  <c r="D147" i="5"/>
  <c r="F171" i="5"/>
  <c r="D203" i="5"/>
  <c r="D219" i="5"/>
  <c r="F277" i="5"/>
  <c r="D35" i="6"/>
  <c r="D134" i="4"/>
  <c r="F165" i="4"/>
  <c r="D202" i="4"/>
  <c r="F231" i="4"/>
  <c r="F310" i="4"/>
  <c r="F362" i="4"/>
  <c r="D466" i="4"/>
  <c r="D522" i="4"/>
  <c r="E571" i="4"/>
  <c r="D565" i="1" s="1"/>
  <c r="D597" i="4"/>
  <c r="D88" i="5"/>
  <c r="H316" i="9"/>
  <c r="H315" i="9"/>
  <c r="G336" i="9"/>
  <c r="F178" i="5"/>
  <c r="F260" i="5"/>
  <c r="F297" i="5"/>
  <c r="F115" i="6"/>
  <c r="B121" i="9"/>
  <c r="E112" i="9"/>
  <c r="B112" i="9" s="1"/>
  <c r="B137" i="9"/>
  <c r="B145" i="9"/>
  <c r="H310" i="9"/>
  <c r="G310" i="9"/>
  <c r="H309"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79" i="9"/>
  <c r="G178" i="9"/>
  <c r="E178" i="9" s="1"/>
  <c r="B178" i="9" s="1"/>
  <c r="G177" i="9"/>
  <c r="E177" i="9" s="1"/>
  <c r="B177" i="9" s="1"/>
  <c r="G176" i="9"/>
  <c r="E176" i="9" s="1"/>
  <c r="B176" i="9" s="1"/>
  <c r="G175" i="9"/>
  <c r="E175" i="9" s="1"/>
  <c r="B175" i="9" s="1"/>
  <c r="G174" i="9"/>
  <c r="E174" i="9" s="1"/>
  <c r="B174"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G180" i="9"/>
  <c r="H179" i="9"/>
  <c r="I10" i="9"/>
  <c r="B133" i="9"/>
  <c r="B141" i="9"/>
  <c r="F236" i="9"/>
  <c r="B236" i="9" s="1"/>
  <c r="F240" i="9"/>
  <c r="B240" i="9" s="1"/>
  <c r="B267" i="9"/>
  <c r="B243" i="9"/>
  <c r="B259" i="9"/>
  <c r="B230" i="9"/>
  <c r="B247" i="9"/>
  <c r="B263" i="9"/>
  <c r="B279" i="9"/>
  <c r="G343" i="9" l="1"/>
  <c r="E343" i="9" s="1"/>
  <c r="B343" i="9" s="1"/>
  <c r="E336" i="9"/>
  <c r="B336" i="9" s="1"/>
  <c r="E7" i="5"/>
  <c r="F7" i="5" s="1"/>
  <c r="H19" i="9"/>
  <c r="E19" i="9" s="1"/>
  <c r="B19" i="9" s="1"/>
  <c r="I33" i="3"/>
  <c r="D1538" i="1"/>
  <c r="I30" i="3"/>
  <c r="D1510" i="1"/>
  <c r="E141" i="6"/>
  <c r="F228" i="9"/>
  <c r="B228" i="9" s="1"/>
  <c r="F164" i="4"/>
  <c r="G160" i="1"/>
  <c r="H24" i="9"/>
  <c r="E24" i="9" s="1"/>
  <c r="B24" i="9" s="1"/>
  <c r="G102" i="1"/>
  <c r="F308" i="4"/>
  <c r="C303" i="1"/>
  <c r="E180" i="9"/>
  <c r="B180" i="9" s="1"/>
  <c r="E179" i="9"/>
  <c r="B179" i="9" s="1"/>
  <c r="E310" i="9"/>
  <c r="B310" i="9" s="1"/>
  <c r="F134" i="4"/>
  <c r="C130" i="1"/>
  <c r="G338" i="9"/>
  <c r="E338" i="9" s="1"/>
  <c r="B338" i="9" s="1"/>
  <c r="F203" i="5"/>
  <c r="D177" i="5"/>
  <c r="C1207" i="1"/>
  <c r="E315" i="9"/>
  <c r="B315" i="9" s="1"/>
  <c r="E69" i="5"/>
  <c r="D1075" i="1"/>
  <c r="E535" i="4"/>
  <c r="F536" i="4"/>
  <c r="D535" i="4"/>
  <c r="C530" i="1"/>
  <c r="K1481" i="9"/>
  <c r="G344" i="9"/>
  <c r="E344" i="9" s="1"/>
  <c r="B344" i="9" s="1"/>
  <c r="I39" i="3"/>
  <c r="C1621" i="1"/>
  <c r="F251" i="5"/>
  <c r="H25" i="3"/>
  <c r="C1255" i="1"/>
  <c r="I1551" i="1"/>
  <c r="I1544" i="1"/>
  <c r="I1541" i="1"/>
  <c r="I1576" i="1"/>
  <c r="I1566" i="1"/>
  <c r="I1569" i="1"/>
  <c r="B207" i="9"/>
  <c r="F88" i="5"/>
  <c r="C1093" i="1"/>
  <c r="F522" i="4"/>
  <c r="C516" i="1"/>
  <c r="F35" i="6"/>
  <c r="H28" i="3"/>
  <c r="C1431" i="1"/>
  <c r="F135" i="5"/>
  <c r="C1140" i="1"/>
  <c r="H22" i="3"/>
  <c r="C1012" i="1"/>
  <c r="F12" i="5"/>
  <c r="C1017" i="1"/>
  <c r="F491" i="4"/>
  <c r="C485" i="1"/>
  <c r="F373" i="4"/>
  <c r="C368" i="1"/>
  <c r="D141" i="6"/>
  <c r="I1559" i="1"/>
  <c r="G348" i="9"/>
  <c r="E348" i="9" s="1"/>
  <c r="D69" i="5"/>
  <c r="F466" i="4"/>
  <c r="C460" i="1"/>
  <c r="F202" i="4"/>
  <c r="C198" i="1"/>
  <c r="F147" i="5"/>
  <c r="C1152" i="1"/>
  <c r="F648" i="4"/>
  <c r="C642" i="1"/>
  <c r="E314" i="9"/>
  <c r="B314" i="9" s="1"/>
  <c r="B346" i="9"/>
  <c r="E345" i="9"/>
  <c r="I10" i="3" s="1"/>
  <c r="F629" i="4"/>
  <c r="C623" i="1"/>
  <c r="F479" i="4"/>
  <c r="C473" i="1"/>
  <c r="D360" i="4"/>
  <c r="E152" i="4"/>
  <c r="D149" i="1"/>
  <c r="I40" i="3"/>
  <c r="C1622" i="1"/>
  <c r="I1543" i="1"/>
  <c r="I1581" i="1"/>
  <c r="I1570" i="1"/>
  <c r="I1580" i="1"/>
  <c r="G641" i="1"/>
  <c r="F597" i="4"/>
  <c r="C591" i="1"/>
  <c r="G339" i="9"/>
  <c r="E339" i="9" s="1"/>
  <c r="B339" i="9" s="1"/>
  <c r="F219" i="5"/>
  <c r="C1223" i="1"/>
  <c r="D152" i="4"/>
  <c r="E176" i="5"/>
  <c r="D1180" i="1" s="1"/>
  <c r="I24" i="3"/>
  <c r="D1181" i="1"/>
  <c r="F571" i="4"/>
  <c r="C565" i="1"/>
  <c r="D430" i="4"/>
  <c r="F321" i="4"/>
  <c r="C316" i="1"/>
  <c r="D1255" i="1"/>
  <c r="I25" i="3"/>
  <c r="E6" i="4"/>
  <c r="D3" i="1"/>
  <c r="F49" i="4"/>
  <c r="C45" i="1"/>
  <c r="D6" i="4"/>
  <c r="F7" i="4"/>
  <c r="C3" i="1"/>
  <c r="I22" i="3" l="1"/>
  <c r="D1012" i="1"/>
  <c r="H1012" i="1" s="1"/>
  <c r="E342" i="9"/>
  <c r="G1538" i="1"/>
  <c r="H1538" i="1"/>
  <c r="G1510" i="1"/>
  <c r="H1510" i="1"/>
  <c r="I31" i="3"/>
  <c r="D1537" i="1"/>
  <c r="H45" i="1"/>
  <c r="G45" i="1"/>
  <c r="G623" i="1"/>
  <c r="H623" i="1"/>
  <c r="D422" i="4"/>
  <c r="F6" i="4"/>
  <c r="H17" i="3"/>
  <c r="C2" i="1"/>
  <c r="E422" i="4"/>
  <c r="I17" i="3"/>
  <c r="D2" i="1"/>
  <c r="H1223" i="1"/>
  <c r="G1223" i="1"/>
  <c r="H149" i="1"/>
  <c r="G149" i="1"/>
  <c r="G642" i="1"/>
  <c r="H642" i="1"/>
  <c r="H198" i="1"/>
  <c r="G198" i="1"/>
  <c r="F69" i="5"/>
  <c r="H23" i="3"/>
  <c r="C1074" i="1"/>
  <c r="H485" i="1"/>
  <c r="G485" i="1"/>
  <c r="G1012" i="1"/>
  <c r="H1140" i="1"/>
  <c r="G1140" i="1"/>
  <c r="H1255" i="1"/>
  <c r="G1255" i="1"/>
  <c r="D640" i="4"/>
  <c r="F535" i="4"/>
  <c r="C529" i="1"/>
  <c r="I23" i="3"/>
  <c r="D1074" i="1"/>
  <c r="E6" i="5"/>
  <c r="H303" i="1"/>
  <c r="G303" i="1"/>
  <c r="E347" i="9"/>
  <c r="B348" i="9"/>
  <c r="G516" i="1"/>
  <c r="H516" i="1"/>
  <c r="H1622" i="1"/>
  <c r="G1622" i="1"/>
  <c r="F360" i="4"/>
  <c r="D418" i="4"/>
  <c r="C355" i="1"/>
  <c r="H1152" i="1"/>
  <c r="G1152" i="1"/>
  <c r="H460" i="1"/>
  <c r="G460" i="1"/>
  <c r="H368" i="1"/>
  <c r="G368" i="1"/>
  <c r="G1017" i="1"/>
  <c r="H1017" i="1"/>
  <c r="D6" i="5"/>
  <c r="G1431" i="1"/>
  <c r="H1431" i="1"/>
  <c r="E640" i="4"/>
  <c r="D634" i="1" s="1"/>
  <c r="D529" i="1"/>
  <c r="E639" i="4"/>
  <c r="D633" i="1" s="1"/>
  <c r="H1207" i="1"/>
  <c r="G1207" i="1"/>
  <c r="H130" i="1"/>
  <c r="G130" i="1"/>
  <c r="F430" i="4"/>
  <c r="D639" i="4"/>
  <c r="C424" i="1"/>
  <c r="E299" i="4"/>
  <c r="E300" i="4" s="1"/>
  <c r="D296" i="1" s="1"/>
  <c r="I18" i="3"/>
  <c r="D148" i="1"/>
  <c r="H3" i="1"/>
  <c r="G3" i="1"/>
  <c r="G565" i="1"/>
  <c r="H565" i="1"/>
  <c r="H316" i="1"/>
  <c r="G316" i="1"/>
  <c r="D299" i="4"/>
  <c r="D300" i="4" s="1"/>
  <c r="F152" i="4"/>
  <c r="H18" i="3"/>
  <c r="C148" i="1"/>
  <c r="G591" i="1"/>
  <c r="H591" i="1"/>
  <c r="H473" i="1"/>
  <c r="G473" i="1"/>
  <c r="F141" i="6"/>
  <c r="H31" i="3"/>
  <c r="C1537" i="1"/>
  <c r="H1093" i="1"/>
  <c r="G1093" i="1"/>
  <c r="G1621" i="1"/>
  <c r="H1621" i="1"/>
  <c r="H11" i="3"/>
  <c r="G530" i="1"/>
  <c r="H530" i="1"/>
  <c r="H1075" i="1"/>
  <c r="G1075" i="1"/>
  <c r="D176" i="5"/>
  <c r="F177" i="5"/>
  <c r="H24" i="3"/>
  <c r="C1181" i="1"/>
  <c r="D417" i="4"/>
  <c r="F300" i="4" l="1"/>
  <c r="C296" i="1"/>
  <c r="N3" i="9"/>
  <c r="I11" i="3"/>
  <c r="G1537" i="1"/>
  <c r="H1537" i="1"/>
  <c r="H424" i="1"/>
  <c r="G424" i="1"/>
  <c r="G529" i="1"/>
  <c r="H529" i="1"/>
  <c r="G306" i="9"/>
  <c r="E306" i="9" s="1"/>
  <c r="B306" i="9" s="1"/>
  <c r="G299" i="9"/>
  <c r="F6" i="5"/>
  <c r="C1011" i="1"/>
  <c r="H299" i="9"/>
  <c r="D1011" i="1"/>
  <c r="E643" i="4"/>
  <c r="D417" i="1"/>
  <c r="F417" i="4"/>
  <c r="C412" i="1"/>
  <c r="F176" i="5"/>
  <c r="C1180" i="1"/>
  <c r="D423" i="4"/>
  <c r="F299" i="4"/>
  <c r="D301" i="4"/>
  <c r="C295" i="1"/>
  <c r="H9" i="3"/>
  <c r="H355" i="1"/>
  <c r="G355" i="1"/>
  <c r="F640" i="4"/>
  <c r="C634" i="1"/>
  <c r="G2" i="1"/>
  <c r="H2" i="1"/>
  <c r="D643" i="4"/>
  <c r="D424" i="4"/>
  <c r="F422" i="4"/>
  <c r="C417" i="1"/>
  <c r="F639" i="4"/>
  <c r="C633" i="1"/>
  <c r="H1181" i="1"/>
  <c r="G1181" i="1"/>
  <c r="H148" i="1"/>
  <c r="G148" i="1"/>
  <c r="E423" i="4"/>
  <c r="E301" i="4"/>
  <c r="D297" i="1" s="1"/>
  <c r="D295" i="1"/>
  <c r="F418" i="4"/>
  <c r="C413" i="1"/>
  <c r="G1074" i="1"/>
  <c r="H1074" i="1"/>
  <c r="K3" i="9" l="1"/>
  <c r="I9" i="3"/>
  <c r="D644" i="4"/>
  <c r="F423" i="4"/>
  <c r="D425" i="4"/>
  <c r="C418" i="1"/>
  <c r="G20" i="9"/>
  <c r="E299" i="9"/>
  <c r="G633" i="1"/>
  <c r="H633" i="1"/>
  <c r="C419" i="1"/>
  <c r="F643" i="4"/>
  <c r="C637" i="1"/>
  <c r="G634" i="1"/>
  <c r="H634" i="1"/>
  <c r="H417" i="1"/>
  <c r="G417" i="1"/>
  <c r="H295" i="1"/>
  <c r="G295" i="1"/>
  <c r="H1180" i="1"/>
  <c r="G1180" i="1"/>
  <c r="H413" i="1"/>
  <c r="G413" i="1"/>
  <c r="E644" i="4"/>
  <c r="E645" i="4" s="1"/>
  <c r="E425" i="4"/>
  <c r="D420" i="1" s="1"/>
  <c r="D418" i="1"/>
  <c r="H20" i="9"/>
  <c r="F301" i="4"/>
  <c r="C297" i="1"/>
  <c r="D637" i="1"/>
  <c r="H8" i="3"/>
  <c r="G1011" i="1"/>
  <c r="H1011" i="1"/>
  <c r="H296" i="1"/>
  <c r="G296" i="1"/>
  <c r="H412" i="1"/>
  <c r="G412" i="1"/>
  <c r="E424" i="4"/>
  <c r="F424" i="4" s="1"/>
  <c r="E20" i="9" l="1"/>
  <c r="B20" i="9" s="1"/>
  <c r="D639" i="1"/>
  <c r="H297" i="1"/>
  <c r="G297" i="1"/>
  <c r="B299" i="9"/>
  <c r="F644" i="4"/>
  <c r="D646" i="4"/>
  <c r="C638" i="1"/>
  <c r="G637" i="1"/>
  <c r="H637" i="1"/>
  <c r="E646" i="4"/>
  <c r="D638" i="1"/>
  <c r="D645" i="4"/>
  <c r="H418" i="1"/>
  <c r="G418" i="1"/>
  <c r="M3" i="9"/>
  <c r="D419" i="1"/>
  <c r="H419" i="1" s="1"/>
  <c r="F425" i="4"/>
  <c r="C420" i="1"/>
  <c r="G419" i="1" l="1"/>
  <c r="H420" i="1"/>
  <c r="G420" i="1"/>
  <c r="D649" i="4"/>
  <c r="F645" i="4"/>
  <c r="C639" i="1"/>
  <c r="H334" i="9"/>
  <c r="G334" i="9"/>
  <c r="G638" i="1"/>
  <c r="H638" i="1"/>
  <c r="E650" i="4"/>
  <c r="D640" i="1"/>
  <c r="F646" i="4"/>
  <c r="D650" i="4"/>
  <c r="C640" i="1"/>
  <c r="E649" i="4"/>
  <c r="E334" i="9" l="1"/>
  <c r="B334" i="9" s="1"/>
  <c r="I19" i="3"/>
  <c r="D643" i="1"/>
  <c r="F649" i="4"/>
  <c r="H19" i="3"/>
  <c r="C643" i="1"/>
  <c r="G297" i="9"/>
  <c r="E297" i="9" s="1"/>
  <c r="B297" i="9" s="1"/>
  <c r="G640" i="1"/>
  <c r="H640" i="1"/>
  <c r="I20" i="3"/>
  <c r="D644" i="1"/>
  <c r="F650" i="4"/>
  <c r="H20" i="3"/>
  <c r="C644" i="1"/>
  <c r="G639" i="1"/>
  <c r="H639" i="1"/>
  <c r="H7" i="3"/>
  <c r="E298" i="9" l="1"/>
  <c r="I8" i="3" s="1"/>
  <c r="J3" i="9"/>
  <c r="G644" i="1"/>
  <c r="H644" i="1"/>
  <c r="G643" i="1"/>
  <c r="H643" i="1"/>
  <c r="G295" i="9" l="1"/>
  <c r="L293" i="9"/>
  <c r="F293" i="9" s="1"/>
  <c r="H295" i="9"/>
  <c r="H18" i="9"/>
  <c r="G18" i="9"/>
  <c r="K6" i="9"/>
  <c r="J11" i="9"/>
  <c r="I17" i="9"/>
  <c r="H22" i="9"/>
  <c r="J8" i="9"/>
  <c r="G15" i="9"/>
  <c r="J9" i="9"/>
  <c r="H15" i="9"/>
  <c r="J6" i="9"/>
  <c r="I11" i="9"/>
  <c r="H17" i="9"/>
  <c r="L15" i="9"/>
  <c r="J7" i="9"/>
  <c r="I12" i="9"/>
  <c r="I9" i="9"/>
  <c r="H16" i="9"/>
  <c r="I7" i="9"/>
  <c r="G22" i="9"/>
  <c r="I8" i="9"/>
  <c r="M15" i="9"/>
  <c r="I5" i="9"/>
  <c r="K11" i="9"/>
  <c r="J17" i="9"/>
  <c r="I6" i="9"/>
  <c r="K12" i="9"/>
  <c r="G17" i="9"/>
  <c r="K9" i="9"/>
  <c r="G21" i="9"/>
  <c r="I13" i="9"/>
  <c r="K10" i="9"/>
  <c r="G16" i="9"/>
  <c r="H21" i="9"/>
  <c r="K7" i="9"/>
  <c r="J12" i="9"/>
  <c r="K8" i="9"/>
  <c r="J13" i="9"/>
  <c r="K5" i="9"/>
  <c r="J10" i="9"/>
  <c r="M16" i="9"/>
  <c r="J5" i="9"/>
  <c r="L16" i="9"/>
  <c r="K13" i="9"/>
  <c r="E10" i="9" l="1"/>
  <c r="B10" i="9" s="1"/>
  <c r="E22" i="9"/>
  <c r="B22" i="9" s="1"/>
  <c r="E16" i="9"/>
  <c r="E15" i="9"/>
  <c r="E6" i="9"/>
  <c r="B6" i="9" s="1"/>
  <c r="E17" i="9"/>
  <c r="B17" i="9" s="1"/>
  <c r="F16" i="9"/>
  <c r="E18" i="9"/>
  <c r="B18" i="9" s="1"/>
  <c r="E8" i="9"/>
  <c r="B8" i="9" s="1"/>
  <c r="E9" i="9"/>
  <c r="B9" i="9" s="1"/>
  <c r="E12" i="9"/>
  <c r="B12" i="9" s="1"/>
  <c r="E11" i="9"/>
  <c r="B11" i="9" s="1"/>
  <c r="E13" i="9"/>
  <c r="B13" i="9" s="1"/>
  <c r="E5" i="9"/>
  <c r="E7" i="9"/>
  <c r="B7" i="9" s="1"/>
  <c r="B293" i="9"/>
  <c r="F23" i="9"/>
  <c r="E21" i="9"/>
  <c r="B21" i="9" s="1"/>
  <c r="F15" i="9"/>
  <c r="E295" i="9"/>
  <c r="B16" i="9" l="1"/>
  <c r="F14" i="9"/>
  <c r="F3" i="9" s="1"/>
  <c r="E14" i="9"/>
  <c r="I13" i="3" s="1"/>
  <c r="B295" i="9"/>
  <c r="E23" i="9"/>
  <c r="I7" i="3" s="1"/>
  <c r="B15" i="9"/>
  <c r="B5" i="9"/>
  <c r="E4" i="9"/>
  <c r="E3" i="9" l="1"/>
</calcChain>
</file>

<file path=xl/sharedStrings.xml><?xml version="1.0" encoding="utf-8"?>
<sst xmlns="http://schemas.openxmlformats.org/spreadsheetml/2006/main" count="4733" uniqueCount="3657">
  <si>
    <t>Obveznik:</t>
  </si>
  <si>
    <t>34547 - DJEČJI VRTIĆ I JASLICE NEVEN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</si>
  <si>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</si>
  <si>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</si>
  <si>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</si>
  <si>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</si>
  <si>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</si>
  <si>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</si>
  <si>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</si>
  <si>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</si>
  <si>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</si>
  <si>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</si>
  <si>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</si>
  <si>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</si>
  <si>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</si>
  <si>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</si>
  <si>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</si>
  <si>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</si>
  <si>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</si>
  <si>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</si>
  <si>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</si>
  <si>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</si>
  <si>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</si>
  <si>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</si>
  <si>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</si>
  <si>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</si>
  <si>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</si>
  <si>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</si>
  <si>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</si>
  <si>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</si>
  <si>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</si>
  <si>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</si>
  <si>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</si>
  <si>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</si>
  <si>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</si>
  <si>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</si>
  <si>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</si>
  <si>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</si>
  <si>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</si>
  <si>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</si>
  <si>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</si>
  <si>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</si>
  <si>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</si>
  <si>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</si>
  <si>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</si>
  <si>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</si>
  <si>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</si>
  <si>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</si>
  <si>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</si>
  <si>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</si>
  <si>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</si>
  <si>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</si>
  <si>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</si>
  <si>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</si>
  <si>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</si>
  <si>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</si>
  <si>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</si>
  <si>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</si>
  <si>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</si>
  <si>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</si>
  <si>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</si>
  <si>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</si>
  <si>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</si>
  <si>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</si>
  <si>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</si>
  <si>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</si>
  <si>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</si>
  <si>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</si>
  <si>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</si>
  <si>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</si>
  <si>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</si>
  <si>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</si>
  <si>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</si>
  <si>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</si>
  <si>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</si>
  <si>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</si>
  <si>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</si>
  <si>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</si>
  <si>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</si>
  <si>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</si>
  <si>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</si>
  <si>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</si>
  <si>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</si>
  <si>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</si>
  <si>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</si>
  <si>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</si>
  <si>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</si>
  <si>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</si>
  <si>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</si>
  <si>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</si>
  <si>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</si>
  <si>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</si>
  <si>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</si>
  <si>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</si>
  <si>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</si>
  <si>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</si>
  <si>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</si>
  <si>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</si>
  <si>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</si>
  <si>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</si>
  <si>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</si>
  <si>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</si>
  <si>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</si>
  <si>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</si>
  <si>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</si>
  <si>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</si>
  <si>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</si>
  <si>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</si>
  <si>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</si>
  <si>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</si>
  <si>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</si>
  <si>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</si>
  <si>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</si>
  <si>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</si>
  <si>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</si>
  <si>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</si>
  <si>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</si>
  <si>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</si>
  <si>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</si>
  <si>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</si>
  <si>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</si>
  <si>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</si>
  <si>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</si>
  <si>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</si>
  <si>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</si>
  <si>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</si>
  <si>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</si>
  <si>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</si>
  <si>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</si>
  <si>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</si>
  <si>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</si>
  <si>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</si>
  <si>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</si>
  <si>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</si>
  <si>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</si>
  <si>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</si>
  <si>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</si>
  <si>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</si>
  <si>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</si>
  <si>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</si>
  <si>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</si>
  <si>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</si>
  <si>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</si>
  <si>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</si>
  <si>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</si>
  <si>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</si>
  <si>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</si>
  <si>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</si>
  <si>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</si>
  <si>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</si>
  <si>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</si>
  <si>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</si>
  <si>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</si>
  <si>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</si>
  <si>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</si>
  <si>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</si>
  <si>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</si>
  <si>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</si>
  <si>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</si>
  <si>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</si>
  <si>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</si>
  <si>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</si>
  <si>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</si>
  <si>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</si>
  <si>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</si>
  <si>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</si>
  <si>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</si>
  <si>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</si>
  <si>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</si>
  <si>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</si>
  <si>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</si>
  <si>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</si>
  <si>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</si>
  <si>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</si>
  <si>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</si>
  <si>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</si>
  <si>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</si>
  <si>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</si>
  <si>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</si>
  <si>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</si>
  <si>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</si>
  <si>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</si>
  <si>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</si>
  <si>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</si>
  <si>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</si>
  <si>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</si>
  <si>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</si>
  <si>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</si>
  <si>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</si>
  <si>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</si>
  <si>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</si>
  <si>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</si>
  <si>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</si>
  <si>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</si>
  <si>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</si>
  <si>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</si>
  <si>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</si>
  <si>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</si>
  <si>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</si>
  <si>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</si>
  <si>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</si>
  <si>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</si>
  <si>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</si>
  <si>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</si>
  <si>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</si>
  <si>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</si>
  <si>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</si>
  <si>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</si>
  <si>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</si>
  <si>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</si>
  <si>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</si>
  <si>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</si>
  <si>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</si>
  <si>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</si>
  <si>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</si>
  <si>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</si>
  <si>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</si>
  <si>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</si>
  <si>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</si>
  <si>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</si>
  <si>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</si>
  <si>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</si>
  <si>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</si>
  <si>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</si>
  <si>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</si>
  <si>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</si>
  <si>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</si>
  <si>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</si>
  <si>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</si>
  <si>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</si>
  <si>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</si>
  <si>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</si>
  <si>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</si>
  <si>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</si>
  <si>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</si>
  <si>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</si>
  <si>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</si>
  <si>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</si>
  <si>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</si>
  <si>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</si>
  <si>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</si>
  <si>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</si>
  <si>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</si>
  <si>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</si>
  <si>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</si>
  <si>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</si>
  <si>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</si>
  <si>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</si>
  <si>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</si>
  <si>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</si>
  <si>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</si>
  <si>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</si>
  <si>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</si>
  <si>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</si>
  <si>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</si>
  <si>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</si>
  <si>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</si>
  <si>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</si>
  <si>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</si>
  <si>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</si>
  <si>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</si>
  <si>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</si>
  <si>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</si>
  <si>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</si>
  <si>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</si>
  <si>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</si>
  <si>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</si>
  <si>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</si>
  <si>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</si>
  <si>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</si>
  <si>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</si>
  <si>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</si>
  <si>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</si>
  <si>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</si>
  <si>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</si>
  <si>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</si>
  <si>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</si>
  <si>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</si>
  <si>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</si>
  <si>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</si>
  <si>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</si>
  <si>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</si>
  <si>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</si>
  <si>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</si>
  <si>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</si>
  <si>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</si>
  <si>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</si>
  <si>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</si>
  <si>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</si>
  <si>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</si>
  <si>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</si>
  <si>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</si>
  <si>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</si>
  <si>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</si>
  <si>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</si>
  <si>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</si>
  <si>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</si>
  <si>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</si>
  <si>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</si>
  <si>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</si>
  <si>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</si>
  <si>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</si>
  <si>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</si>
  <si>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</si>
  <si>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</si>
  <si>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</si>
  <si>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</si>
  <si>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</si>
  <si>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</si>
  <si>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</si>
  <si>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</si>
  <si>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</si>
  <si>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</si>
  <si>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</si>
  <si>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</si>
  <si>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</si>
  <si>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</si>
  <si>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</si>
  <si>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</si>
  <si>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</si>
  <si>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</si>
  <si>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</si>
  <si>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</si>
  <si>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</si>
  <si>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</si>
  <si>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</si>
  <si>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</si>
  <si>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</si>
  <si>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</si>
  <si>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</si>
  <si>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</si>
  <si>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</si>
  <si>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</si>
  <si>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</si>
  <si>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</si>
  <si>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</si>
  <si>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</si>
  <si>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</si>
  <si>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</si>
  <si>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</si>
  <si>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</si>
  <si>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</si>
  <si>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</si>
  <si>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</si>
  <si>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</si>
  <si>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</si>
  <si>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</si>
  <si>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</si>
  <si>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</si>
  <si>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</si>
  <si>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</si>
  <si>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</si>
  <si>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</si>
  <si>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</si>
  <si>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</si>
  <si>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</si>
  <si>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</si>
  <si>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</si>
  <si>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</si>
  <si>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</si>
  <si>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</si>
  <si>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</si>
  <si>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</si>
  <si>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</si>
  <si>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</si>
  <si>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</si>
  <si>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</si>
  <si>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</si>
  <si>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</si>
  <si>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</si>
  <si>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</si>
  <si>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</si>
  <si>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</si>
  <si>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</si>
  <si>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</si>
  <si>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</si>
  <si>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</si>
  <si>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</si>
  <si>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</si>
  <si>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</si>
  <si>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</si>
  <si>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</si>
  <si>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</si>
  <si>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</si>
  <si>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</si>
  <si>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</si>
  <si>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</si>
  <si>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</si>
  <si>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</si>
  <si>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</si>
  <si>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</si>
  <si>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</si>
  <si>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</si>
  <si>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</si>
  <si>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</si>
  <si>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</si>
  <si>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</si>
  <si>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</si>
  <si>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</si>
  <si>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</si>
  <si>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</si>
  <si>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</si>
  <si>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</si>
  <si>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</si>
  <si>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</si>
  <si>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</si>
  <si>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</si>
  <si>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</si>
  <si>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</si>
  <si>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</si>
  <si>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</si>
  <si>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</si>
  <si>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</si>
  <si>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</si>
  <si>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</si>
  <si>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</si>
  <si>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</si>
  <si>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</si>
  <si>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</si>
  <si>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</si>
  <si>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</si>
  <si>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</si>
  <si>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</si>
  <si>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</si>
  <si>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</si>
  <si>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</si>
  <si>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</si>
  <si>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</si>
  <si>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</si>
  <si>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</si>
  <si>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</si>
  <si>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</si>
  <si>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</si>
  <si>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</si>
  <si>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</si>
  <si>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</si>
  <si>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</si>
  <si>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</si>
  <si>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</si>
  <si>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</si>
  <si>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</si>
  <si>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</si>
  <si>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</si>
  <si>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</si>
  <si>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</si>
  <si>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</si>
  <si>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</si>
  <si>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</si>
  <si>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</si>
  <si>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</si>
  <si>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</si>
  <si>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</si>
  <si>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</si>
  <si>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</si>
  <si>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</si>
  <si>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</si>
  <si>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</si>
  <si>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</si>
  <si>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</si>
  <si>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</si>
  <si>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</si>
  <si>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</si>
  <si>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</si>
  <si>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</si>
  <si>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</si>
  <si>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</si>
  <si>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</si>
  <si>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</si>
  <si>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</si>
  <si>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</si>
  <si>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</si>
  <si>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</si>
  <si>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</si>
  <si>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</si>
  <si>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</si>
  <si>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</si>
  <si>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</si>
  <si>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</si>
  <si>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</si>
  <si>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</si>
  <si>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</si>
  <si>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</si>
  <si>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</si>
  <si>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</si>
  <si>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</si>
  <si>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</si>
  <si>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</si>
  <si>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</si>
  <si>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</si>
  <si>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</si>
  <si>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</si>
  <si>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</si>
  <si>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</si>
  <si>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</si>
  <si>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</si>
  <si>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</si>
  <si>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</si>
  <si>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</si>
  <si>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</si>
  <si>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</si>
  <si>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</si>
  <si>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</si>
  <si>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</si>
  <si>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</si>
  <si>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</si>
  <si>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</si>
  <si>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</si>
  <si>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</si>
  <si>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</si>
  <si>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</si>
  <si>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</si>
  <si>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</si>
  <si>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</si>
  <si>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</si>
  <si>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</si>
  <si>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</si>
  <si>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</si>
  <si>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</si>
  <si>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</si>
  <si>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</si>
  <si>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</si>
  <si>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</si>
  <si>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</si>
  <si>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</si>
  <si>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</si>
  <si>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</si>
  <si>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</si>
  <si>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</si>
  <si>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</si>
  <si>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</si>
  <si>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</si>
  <si>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</si>
  <si>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</si>
  <si>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</si>
  <si>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</si>
  <si>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</si>
  <si>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</si>
  <si>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</si>
  <si>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</si>
  <si>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</si>
  <si>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</si>
  <si>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</si>
  <si>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</si>
  <si>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</si>
  <si>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</si>
  <si>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</si>
  <si>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</si>
  <si>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</si>
  <si>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</si>
  <si>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</si>
  <si>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</si>
  <si>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</si>
  <si>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</si>
  <si>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</si>
  <si>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</si>
  <si>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</si>
  <si>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</si>
  <si>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</si>
  <si>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</si>
  <si>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</si>
  <si>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</si>
  <si>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</si>
  <si>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</si>
  <si>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</si>
  <si>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</si>
  <si>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</si>
  <si>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</si>
  <si>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</si>
  <si>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</si>
  <si>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</si>
  <si>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</si>
  <si>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</si>
  <si>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</si>
  <si>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</si>
  <si>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</si>
  <si>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</si>
  <si>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</si>
  <si>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</si>
  <si>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</si>
  <si>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</si>
  <si>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</si>
  <si>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</si>
  <si>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</si>
  <si>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</si>
  <si>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</si>
  <si>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</si>
  <si>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</si>
  <si>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</si>
  <si>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</si>
  <si>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</si>
  <si>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</si>
  <si>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</si>
  <si>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</si>
  <si>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</si>
  <si>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</si>
  <si>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</si>
  <si>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</si>
  <si>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</si>
  <si>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</si>
  <si>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</si>
  <si>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</si>
  <si>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</si>
  <si>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</si>
  <si>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</si>
  <si>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</si>
  <si>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</si>
  <si>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</si>
  <si>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</si>
  <si>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</si>
  <si>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</si>
  <si>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</si>
  <si>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</si>
  <si>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</si>
  <si>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</si>
  <si>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</si>
  <si>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</si>
  <si>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</si>
  <si>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</si>
  <si>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</si>
  <si>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</si>
  <si>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</si>
  <si>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</si>
  <si>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</si>
  <si>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</si>
  <si>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</si>
  <si>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</si>
  <si>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</si>
  <si>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</si>
  <si>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</si>
  <si>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</si>
  <si>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</si>
  <si>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</si>
  <si>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</si>
  <si>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</si>
  <si>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</si>
  <si>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</si>
  <si>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</si>
  <si>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</si>
  <si>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</si>
  <si>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</si>
  <si>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</si>
  <si>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</si>
  <si>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</si>
  <si>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</si>
  <si>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</si>
  <si>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</si>
  <si>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</si>
  <si>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</si>
  <si>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</si>
  <si>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</si>
  <si>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</si>
  <si>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</si>
  <si>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</si>
  <si>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</si>
  <si>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</si>
  <si>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</si>
  <si>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</si>
  <si>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</si>
  <si>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</si>
  <si>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</si>
  <si>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</si>
  <si>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</si>
  <si>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</si>
  <si>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</si>
  <si>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</si>
  <si>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</si>
  <si>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</si>
  <si>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</si>
  <si>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</si>
  <si>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</si>
  <si>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</si>
  <si>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</si>
  <si>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</si>
  <si>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</si>
  <si>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</si>
  <si>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</si>
  <si>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</si>
  <si>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</si>
  <si>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</si>
  <si>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</si>
  <si>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</si>
  <si>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</si>
  <si>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</si>
  <si>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</si>
  <si>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</si>
  <si>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</si>
  <si>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</si>
  <si>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</si>
  <si>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</si>
  <si>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</si>
  <si>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</si>
  <si>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</si>
  <si>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</si>
  <si>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</si>
  <si>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</si>
  <si>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</si>
  <si>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</si>
  <si>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</si>
  <si>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</si>
  <si>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</si>
  <si>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</si>
  <si>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</si>
  <si>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</si>
  <si>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</si>
  <si>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</si>
  <si>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</si>
  <si>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</si>
  <si>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</si>
  <si>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</si>
  <si>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</si>
  <si>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</si>
  <si>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</si>
  <si>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</si>
  <si>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</si>
  <si>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</si>
  <si>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</si>
  <si>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</si>
  <si>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</si>
  <si>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</si>
  <si>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</si>
  <si>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</si>
  <si>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</si>
  <si>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</si>
  <si>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</si>
  <si>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</si>
  <si>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</si>
  <si>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</si>
  <si>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</si>
  <si>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</si>
  <si>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</si>
  <si>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</si>
  <si>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</si>
  <si>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</si>
  <si>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</si>
  <si>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</si>
  <si>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</si>
  <si>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</si>
  <si>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</si>
  <si>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</si>
  <si>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</si>
  <si>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</si>
  <si>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</si>
  <si>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</si>
  <si>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</si>
  <si>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</si>
  <si>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</si>
  <si>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</si>
  <si>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</si>
  <si>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</si>
  <si>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</si>
  <si>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</si>
  <si>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</si>
  <si>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</si>
  <si>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</si>
  <si>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</si>
  <si>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</si>
  <si>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</si>
  <si>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</si>
  <si>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</si>
  <si>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</si>
  <si>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</si>
  <si>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</si>
  <si>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</si>
  <si>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</si>
  <si>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</si>
  <si>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</si>
  <si>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</si>
  <si>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</si>
  <si>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</si>
  <si>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</si>
  <si>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</si>
  <si>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</si>
  <si>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</si>
  <si>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</si>
  <si>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</si>
  <si>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</si>
  <si>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</si>
  <si>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</si>
  <si>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</si>
  <si>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</si>
  <si>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</si>
  <si>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</si>
  <si>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</si>
  <si>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</si>
  <si>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</si>
  <si>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</si>
  <si>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</si>
  <si>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</si>
  <si>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</si>
  <si>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</si>
  <si>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</si>
  <si>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</si>
  <si>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</si>
  <si>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</si>
  <si>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</si>
  <si>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</si>
  <si>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</si>
  <si>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</si>
  <si>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</si>
  <si>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</si>
  <si>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</si>
  <si>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</si>
  <si>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</si>
  <si>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</si>
  <si>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</si>
  <si>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</si>
  <si>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</si>
  <si>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</si>
  <si>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</si>
  <si>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</si>
  <si>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</si>
  <si>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</si>
  <si>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</si>
  <si>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</si>
  <si>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</si>
  <si>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</si>
  <si>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</si>
  <si>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</si>
  <si>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</si>
  <si>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</si>
  <si>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</si>
  <si>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</si>
  <si>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</si>
  <si>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</si>
  <si>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</si>
  <si>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</si>
  <si>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</si>
  <si>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</si>
  <si>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</si>
  <si>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</si>
  <si>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</si>
  <si>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</si>
  <si>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</si>
  <si>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</si>
  <si>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</si>
  <si>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</si>
  <si>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</si>
  <si>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</si>
  <si>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</si>
  <si>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</si>
  <si>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</si>
  <si>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</si>
  <si>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</si>
  <si>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</si>
  <si>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</si>
  <si>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</si>
  <si>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</si>
  <si>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</si>
  <si>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</si>
  <si>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</si>
  <si>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</si>
  <si>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</si>
  <si>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</si>
  <si>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</si>
  <si>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</si>
  <si>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</si>
  <si>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</si>
  <si>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</si>
  <si>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</si>
  <si>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</si>
  <si>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</si>
  <si>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</si>
  <si>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</si>
  <si>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</si>
  <si>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</si>
  <si>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</si>
  <si>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</si>
  <si>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</si>
  <si>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</si>
  <si>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</si>
  <si>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</si>
  <si>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</si>
  <si>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</si>
  <si>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</si>
  <si>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</si>
  <si>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</si>
  <si>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</si>
  <si>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</si>
  <si>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</si>
  <si>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</si>
  <si>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</si>
  <si>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</si>
  <si>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</si>
  <si>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</si>
  <si>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</si>
  <si>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</si>
  <si>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</si>
  <si>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</si>
  <si>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</si>
  <si>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</si>
  <si>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</si>
  <si>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</si>
  <si>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</si>
  <si>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</si>
  <si>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</si>
  <si>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</si>
  <si>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</si>
  <si>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</si>
  <si>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</si>
  <si>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</si>
  <si>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</si>
  <si>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</si>
  <si>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</si>
  <si>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</si>
  <si>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</si>
  <si>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</si>
  <si>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</si>
  <si>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</si>
  <si>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</si>
  <si>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</si>
  <si>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</si>
  <si>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</si>
  <si>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</si>
  <si>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</si>
  <si>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</si>
  <si>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</si>
  <si>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</si>
  <si>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</si>
  <si>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</si>
  <si>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</si>
  <si>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</si>
  <si>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</si>
  <si>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</si>
  <si>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</si>
  <si>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</si>
  <si>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</si>
  <si>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</si>
  <si>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</si>
  <si>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</si>
  <si>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</si>
  <si>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</si>
  <si>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</si>
  <si>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</si>
  <si>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</si>
  <si>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</si>
  <si>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</si>
  <si>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</si>
  <si>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</si>
  <si>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</si>
  <si>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</si>
  <si>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</si>
  <si>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</si>
  <si>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</si>
  <si>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</si>
  <si>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</si>
  <si>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</si>
  <si>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</si>
  <si>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</si>
  <si>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</si>
  <si>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</si>
  <si>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</si>
  <si>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</si>
  <si>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</si>
  <si>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</si>
  <si>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</si>
  <si>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</si>
  <si>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</si>
  <si>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</si>
  <si>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</si>
  <si>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</si>
  <si>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</si>
  <si>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</si>
  <si>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</si>
  <si>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</si>
  <si>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</si>
  <si>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</si>
  <si>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</si>
  <si>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</si>
  <si>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</si>
  <si>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</si>
  <si>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</si>
  <si>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</si>
  <si>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</si>
  <si>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</si>
  <si>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</si>
  <si>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</si>
  <si>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</si>
  <si>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</si>
  <si>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</si>
  <si>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</si>
  <si>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</si>
  <si>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</si>
  <si>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</si>
  <si>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</si>
  <si>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</si>
  <si>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</si>
  <si>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</si>
  <si>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</si>
  <si>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</si>
  <si>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</si>
  <si>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</si>
  <si>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</si>
  <si>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</si>
  <si>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</si>
  <si>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</si>
  <si>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</si>
  <si>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</si>
  <si>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</si>
  <si>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</si>
  <si>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</si>
  <si>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</si>
  <si>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</si>
  <si>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</si>
  <si>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</si>
  <si>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</si>
  <si>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</si>
  <si>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</si>
  <si>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</si>
  <si>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</si>
  <si>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</si>
  <si>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</si>
  <si>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</si>
  <si>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</si>
  <si>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</si>
  <si>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</si>
  <si>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</si>
  <si>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</si>
  <si>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</si>
  <si>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</si>
  <si>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</si>
  <si>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</si>
  <si>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</si>
  <si>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</si>
  <si>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</si>
  <si>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</si>
  <si>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</si>
  <si>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</si>
  <si>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</si>
  <si>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</si>
  <si>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</si>
  <si>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</si>
  <si>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</si>
  <si>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</si>
  <si>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</si>
  <si>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</si>
  <si>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</si>
  <si>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</si>
  <si>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</si>
  <si>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</si>
  <si>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</si>
  <si>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</si>
  <si>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</si>
  <si>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</si>
  <si>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</si>
  <si>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</si>
  <si>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</si>
  <si>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</si>
  <si>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</si>
  <si>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</si>
  <si>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</si>
  <si>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</si>
  <si>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</si>
  <si>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</si>
  <si>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</si>
  <si>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</si>
  <si>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</si>
  <si>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</si>
  <si>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</si>
  <si>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</si>
  <si>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</si>
  <si>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</si>
  <si>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</si>
  <si>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</si>
  <si>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</si>
  <si>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</si>
  <si>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</si>
  <si>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</si>
  <si>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</si>
  <si>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</si>
  <si>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</si>
  <si>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</si>
  <si>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</si>
  <si>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</si>
  <si>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</si>
  <si>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</si>
  <si>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</si>
  <si>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</si>
  <si>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</si>
  <si>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</si>
  <si>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</si>
  <si>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</si>
  <si>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</si>
  <si>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</si>
  <si>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</si>
  <si>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</si>
  <si>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</si>
  <si>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</si>
  <si>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</si>
  <si>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</si>
  <si>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</si>
  <si>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</si>
  <si>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</si>
  <si>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</si>
  <si>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</si>
  <si>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</si>
  <si>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</si>
  <si>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</si>
  <si>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</si>
  <si>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</si>
  <si>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</si>
  <si>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</si>
  <si>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</si>
  <si>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</si>
  <si>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</si>
  <si>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</si>
  <si>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</si>
  <si>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</si>
  <si>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</si>
  <si>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</si>
  <si>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</si>
  <si>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</si>
  <si>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</si>
  <si>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</si>
  <si>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</si>
  <si>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</si>
  <si>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</si>
  <si>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</si>
  <si>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</si>
  <si>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</si>
  <si>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</si>
  <si>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</si>
  <si>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</si>
  <si>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</si>
  <si>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</si>
  <si>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</si>
  <si>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</si>
  <si>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</si>
  <si>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</si>
  <si>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</si>
  <si>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</si>
  <si>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</si>
  <si>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</si>
  <si>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</si>
  <si>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</si>
  <si>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</si>
  <si>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</si>
  <si>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</si>
  <si>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</si>
  <si>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</si>
  <si>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</si>
  <si>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</si>
  <si>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</si>
  <si>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</si>
  <si>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</si>
  <si>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</si>
  <si>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</si>
  <si>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</si>
  <si>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</si>
  <si>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</si>
  <si>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</si>
  <si>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</si>
  <si>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</si>
  <si>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</si>
  <si>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</si>
  <si>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</si>
  <si>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</si>
  <si>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</si>
  <si>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</si>
  <si>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</si>
  <si>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</si>
  <si>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</si>
  <si>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</si>
  <si>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</si>
  <si>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</si>
  <si>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</si>
  <si>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</si>
  <si>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</si>
  <si>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</si>
  <si>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</si>
  <si>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</si>
  <si>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</si>
  <si>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</si>
  <si>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</si>
  <si>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</si>
  <si>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</si>
  <si>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</si>
  <si>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</si>
  <si>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</si>
  <si>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</si>
  <si>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</si>
  <si>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</si>
  <si>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</si>
  <si>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</si>
  <si>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</si>
  <si>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</si>
  <si>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</si>
  <si>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</si>
  <si>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</si>
  <si>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</si>
  <si>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</si>
  <si>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</si>
  <si>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</si>
  <si>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</si>
  <si>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</si>
  <si>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</si>
  <si>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</si>
  <si>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</si>
  <si>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</si>
  <si>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</si>
  <si>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</si>
  <si>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</si>
  <si>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</si>
  <si>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</si>
  <si>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</si>
  <si>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</si>
  <si>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</si>
  <si>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</si>
  <si>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</si>
  <si>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</si>
  <si>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</si>
  <si>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</si>
  <si>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</si>
  <si>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</si>
  <si>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</si>
  <si>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</si>
  <si>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</si>
  <si>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</si>
  <si>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</si>
  <si>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</si>
  <si>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</si>
  <si>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</si>
  <si>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</si>
  <si>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</si>
  <si>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</si>
  <si>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</si>
  <si>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</si>
  <si>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</si>
  <si>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</si>
  <si>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</si>
  <si>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</si>
  <si>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</si>
  <si>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</si>
  <si>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</si>
  <si>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</si>
  <si>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</si>
  <si>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</si>
  <si>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</si>
  <si>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</si>
  <si>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</si>
  <si>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</si>
  <si>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</si>
  <si>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</si>
  <si>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</si>
  <si>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</si>
  <si>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</si>
  <si>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</si>
  <si>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</si>
  <si>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</si>
  <si>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</si>
  <si>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</si>
  <si>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</si>
  <si>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</si>
  <si>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</si>
  <si>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</si>
  <si>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</si>
  <si>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</si>
  <si>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</si>
  <si>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</si>
  <si>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</si>
  <si>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</si>
  <si>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</si>
  <si>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</si>
  <si>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</si>
  <si>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</si>
  <si>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</si>
  <si>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</si>
  <si>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</si>
  <si>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</si>
  <si>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</si>
  <si>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</si>
  <si>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</si>
  <si>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</si>
  <si>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</si>
  <si>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</si>
  <si>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</si>
  <si>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</si>
  <si>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</si>
  <si>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</si>
  <si>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</si>
  <si>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</si>
  <si>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</si>
  <si>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</si>
  <si>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</si>
  <si>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</si>
  <si>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</si>
  <si>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</si>
  <si>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</si>
  <si>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</si>
  <si>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</si>
  <si>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</si>
  <si>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</si>
  <si>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</si>
  <si>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</si>
  <si>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</si>
  <si>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</si>
  <si>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</si>
  <si>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</si>
  <si>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</si>
  <si>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</si>
  <si>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</si>
  <si>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</si>
  <si>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</si>
  <si>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</si>
  <si>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</si>
  <si>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</si>
  <si>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</si>
  <si>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</si>
  <si>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</si>
  <si>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</si>
  <si>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</si>
  <si>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</si>
  <si>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</si>
  <si>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</si>
  <si>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</si>
  <si>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</si>
  <si>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</si>
  <si>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</si>
  <si>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</si>
  <si>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</si>
  <si>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</si>
  <si>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</si>
  <si>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</si>
  <si>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</si>
  <si>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</si>
  <si>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</si>
  <si>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</si>
  <si>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</si>
  <si>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</si>
  <si>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</si>
  <si>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</si>
  <si>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</si>
  <si>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</si>
  <si>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</si>
  <si>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</si>
  <si>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</si>
  <si>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</si>
  <si>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</si>
  <si>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</si>
  <si>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</si>
  <si>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</si>
  <si>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</si>
  <si>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</si>
  <si>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</si>
  <si>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</si>
  <si>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</si>
  <si>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</si>
  <si>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</si>
  <si>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</si>
  <si>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</si>
  <si>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</si>
  <si>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</si>
  <si>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</si>
  <si>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</si>
  <si>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</si>
  <si>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</si>
  <si>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</si>
  <si>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</si>
  <si>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</si>
  <si>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</si>
  <si>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</si>
  <si>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</si>
  <si>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</si>
  <si>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</si>
  <si>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</si>
  <si>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</si>
  <si>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</si>
  <si>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</si>
  <si>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</si>
  <si>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</si>
  <si>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</si>
  <si>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</si>
  <si>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</si>
  <si>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</si>
  <si>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</si>
  <si>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</si>
  <si>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</si>
  <si>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</si>
  <si>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</si>
  <si>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</si>
  <si>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</si>
  <si>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</si>
  <si>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</si>
  <si>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</si>
  <si>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</si>
  <si>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</si>
  <si>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</si>
  <si>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</si>
  <si>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</si>
  <si>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</si>
  <si>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</si>
  <si>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</si>
  <si>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</si>
  <si>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</si>
  <si>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</si>
  <si>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</si>
  <si>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</si>
  <si>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</si>
  <si>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</si>
  <si>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</si>
  <si>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</si>
  <si>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</si>
  <si>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</si>
  <si>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</si>
  <si>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</si>
  <si>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</si>
  <si>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</si>
  <si>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</si>
  <si>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</si>
  <si>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</si>
  <si>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</si>
  <si>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</si>
  <si>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</si>
  <si>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</si>
  <si>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</si>
  <si>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</si>
  <si>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</si>
  <si>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</si>
  <si>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</si>
  <si>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</si>
  <si>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</si>
  <si>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</si>
  <si>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</si>
  <si>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</si>
  <si>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</si>
  <si>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</si>
  <si>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</si>
  <si>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</si>
  <si>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</si>
  <si>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</si>
  <si>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</si>
  <si>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</si>
  <si>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</si>
  <si>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</si>
  <si>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</si>
  <si>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</si>
  <si>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</si>
  <si>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</si>
  <si>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</si>
  <si>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</si>
  <si>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</si>
  <si>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</si>
  <si>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</si>
  <si>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</si>
  <si>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</si>
  <si>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</si>
  <si>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</si>
  <si>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</si>
  <si>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</si>
  <si>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</si>
  <si>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</si>
  <si>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</si>
  <si>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</si>
  <si>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</si>
  <si>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</si>
  <si>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</si>
  <si>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</si>
  <si>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</si>
  <si>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</si>
  <si>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</si>
  <si>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</si>
  <si>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</si>
  <si>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</si>
  <si>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</si>
  <si>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</si>
  <si>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</si>
  <si>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</si>
  <si>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</si>
  <si>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</si>
  <si>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</si>
  <si>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</si>
  <si>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</si>
  <si>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</si>
  <si>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</si>
  <si>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</si>
  <si>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</si>
  <si>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</si>
  <si>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</si>
  <si>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</si>
  <si>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</si>
  <si>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</si>
  <si>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</si>
  <si>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</si>
  <si>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</si>
  <si>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</si>
  <si>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</si>
  <si>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</si>
  <si>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</si>
  <si>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</si>
  <si>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</si>
  <si>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</si>
  <si>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</si>
  <si>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</si>
  <si>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</si>
  <si>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</si>
  <si>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</si>
  <si>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</si>
  <si>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</si>
  <si>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</si>
  <si>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</si>
  <si>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</si>
  <si>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</si>
  <si>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</si>
  <si>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</si>
  <si>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</si>
  <si>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</si>
  <si>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</si>
  <si>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</si>
  <si>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</si>
  <si>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</si>
  <si>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</si>
  <si>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</si>
  <si>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</si>
  <si>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</si>
  <si>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</si>
  <si>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</si>
  <si>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</si>
  <si>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</si>
  <si>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</si>
  <si>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</si>
  <si>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</si>
  <si>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</si>
  <si>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</si>
  <si>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</si>
  <si>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</si>
  <si>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</si>
  <si>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</si>
  <si>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</si>
  <si>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</si>
  <si>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</si>
  <si>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</si>
  <si>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</si>
  <si>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</si>
  <si>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</si>
  <si>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</si>
  <si>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</si>
  <si>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</si>
  <si>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</si>
  <si>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</si>
  <si>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</si>
  <si>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</si>
  <si>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</si>
  <si>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</si>
  <si>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</si>
  <si>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</si>
  <si>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</si>
  <si>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</si>
  <si>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</si>
  <si>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</si>
  <si>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</si>
  <si>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</si>
  <si>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</si>
  <si>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</si>
  <si>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</si>
  <si>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</si>
  <si>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</si>
  <si>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</si>
  <si>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</si>
  <si>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</si>
  <si>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</si>
  <si>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</si>
  <si>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</si>
  <si>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</si>
  <si>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</si>
  <si>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</si>
  <si>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</si>
  <si>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</si>
  <si>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</si>
  <si>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</si>
  <si>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</si>
  <si>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</si>
  <si>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</si>
  <si>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</si>
  <si>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</si>
  <si>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</si>
  <si>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</si>
  <si>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</si>
  <si>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</si>
  <si>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</si>
  <si>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</si>
  <si>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</si>
  <si>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</si>
  <si>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</si>
  <si>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</si>
  <si>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</si>
  <si>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</si>
  <si>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</si>
  <si>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</si>
  <si>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</si>
  <si>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</si>
  <si>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</si>
  <si>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</si>
  <si>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</si>
  <si>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</si>
  <si>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</si>
  <si>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</si>
  <si>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</si>
  <si>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</si>
  <si>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</si>
  <si>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</si>
  <si>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</si>
  <si>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</si>
  <si>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</si>
  <si>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</si>
  <si>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</si>
  <si>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</si>
  <si>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</si>
  <si>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</si>
  <si>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</si>
  <si>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</si>
  <si>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</si>
  <si>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</si>
  <si>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</si>
  <si>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</si>
  <si>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</si>
  <si>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</si>
  <si>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</si>
  <si>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</si>
  <si>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</si>
  <si>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</si>
  <si>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</si>
  <si>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</si>
  <si>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</si>
  <si>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</si>
  <si>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</si>
  <si>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</si>
  <si>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</si>
  <si>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</si>
  <si>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</si>
  <si>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</si>
  <si>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</si>
  <si>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</si>
  <si>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</si>
  <si>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</si>
  <si>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</si>
  <si>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</si>
  <si>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</si>
  <si>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</si>
  <si>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</si>
  <si>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</si>
  <si>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</si>
  <si>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</si>
  <si>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</si>
  <si>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</si>
  <si>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</si>
  <si>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</si>
  <si>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</si>
  <si>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</si>
  <si>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</si>
  <si>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</si>
  <si>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</si>
  <si>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</si>
  <si>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</si>
  <si>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</si>
  <si>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</si>
  <si>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</si>
  <si>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</si>
  <si>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</si>
  <si>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</si>
  <si>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</si>
  <si>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</si>
  <si>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</si>
  <si>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</si>
  <si>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</si>
  <si>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</si>
  <si>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</si>
  <si>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</si>
  <si>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</si>
  <si>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</si>
  <si>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</si>
  <si>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</si>
  <si>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</si>
  <si>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</si>
  <si>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</si>
  <si>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</si>
  <si>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</si>
  <si>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</si>
  <si>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</si>
  <si>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</si>
  <si>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</si>
  <si>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</si>
  <si>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</si>
  <si>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</si>
  <si>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</si>
  <si>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</si>
  <si>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</si>
  <si>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</si>
  <si>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</si>
  <si>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</si>
  <si>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</si>
  <si>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</si>
  <si>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</si>
  <si>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</si>
  <si>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</si>
  <si>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</si>
  <si>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</si>
  <si>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</si>
  <si>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</si>
  <si>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</si>
  <si>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</si>
  <si>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</si>
  <si>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</si>
  <si>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</si>
  <si>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</si>
  <si>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</si>
  <si>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</si>
  <si>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</si>
  <si>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</si>
  <si>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</si>
  <si>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</si>
  <si>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</si>
  <si>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</si>
  <si>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</si>
  <si>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</si>
  <si>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</si>
  <si>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</si>
  <si>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</si>
  <si>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</si>
  <si>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</si>
  <si>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</si>
  <si>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</si>
  <si>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</si>
  <si>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</si>
  <si>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</si>
  <si>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</si>
  <si>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</si>
  <si>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</si>
  <si>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</si>
  <si>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</si>
  <si>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</si>
  <si>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</si>
  <si>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</si>
  <si>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</si>
  <si>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</si>
  <si>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</si>
  <si>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</si>
  <si>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</si>
  <si>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</si>
  <si>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</si>
  <si>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</si>
  <si>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</si>
  <si>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</si>
  <si>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</si>
  <si>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</si>
  <si>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</si>
  <si>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</si>
  <si>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</si>
  <si>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</si>
  <si>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</si>
  <si>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</si>
  <si>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</si>
  <si>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</si>
  <si>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</si>
  <si>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</si>
  <si>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</si>
  <si>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</si>
  <si>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</si>
  <si>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</si>
  <si>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</si>
  <si>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</si>
  <si>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</si>
  <si>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</si>
  <si>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</si>
  <si>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</si>
  <si>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</si>
  <si>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</si>
  <si>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</si>
  <si>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</si>
  <si>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</si>
  <si>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</si>
  <si>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</si>
  <si>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</si>
  <si>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</si>
  <si>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</si>
  <si>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</si>
  <si>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</si>
  <si>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</si>
  <si>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</si>
  <si>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</si>
  <si>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</si>
  <si>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</si>
  <si>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</si>
  <si>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</si>
  <si>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</si>
  <si>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</si>
  <si>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</si>
  <si>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</si>
  <si>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</si>
  <si>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</si>
  <si>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</si>
  <si>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</si>
  <si>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</si>
  <si>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</si>
  <si>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</si>
  <si>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</si>
  <si>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</si>
  <si>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</si>
  <si>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</si>
  <si>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</si>
  <si>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</si>
  <si>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</si>
  <si>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</si>
  <si>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</si>
  <si>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</si>
  <si>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</si>
  <si>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</si>
  <si>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</si>
  <si>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</si>
  <si>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</si>
  <si>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</si>
  <si>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</si>
  <si>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</si>
  <si>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</si>
  <si>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</si>
  <si>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</si>
  <si>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</si>
  <si>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</si>
  <si>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</si>
  <si>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</si>
  <si>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</si>
  <si>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</si>
  <si>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</si>
  <si>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</si>
  <si>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</si>
  <si>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</si>
  <si>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</si>
  <si>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</si>
  <si>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</si>
  <si>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</si>
  <si>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</si>
  <si>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</si>
  <si>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</si>
  <si>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</si>
  <si>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</si>
  <si>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</si>
  <si>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</si>
  <si>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</si>
  <si>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</si>
  <si>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</si>
  <si>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</si>
  <si>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</si>
  <si>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</si>
  <si>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</si>
  <si>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</si>
  <si>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</si>
  <si>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</si>
  <si>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</si>
  <si>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</si>
  <si>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</si>
  <si>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</si>
  <si>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</si>
  <si>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</si>
  <si>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</si>
  <si>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</si>
  <si>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</si>
  <si>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</si>
  <si>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</si>
  <si>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</si>
  <si>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</si>
  <si>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</si>
  <si>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</si>
  <si>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</si>
  <si>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</si>
  <si>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</si>
  <si>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</si>
  <si>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</si>
  <si>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</si>
  <si>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</si>
  <si>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</si>
  <si>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</si>
  <si>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</si>
  <si>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</si>
  <si>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</si>
  <si>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</si>
  <si>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</si>
  <si>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</si>
  <si>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</si>
  <si>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</si>
  <si>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</si>
  <si>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</si>
  <si>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</si>
  <si>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</si>
  <si>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</si>
  <si>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</si>
  <si>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</si>
  <si>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</si>
  <si>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</si>
  <si>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</si>
  <si>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</si>
  <si>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</si>
  <si>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</si>
  <si>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</si>
  <si>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</si>
  <si>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</si>
  <si>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</si>
  <si>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</si>
  <si>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</si>
  <si>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</si>
  <si>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</si>
  <si>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</si>
  <si>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</si>
  <si>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</si>
  <si>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</si>
  <si>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</si>
  <si>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</si>
  <si>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</si>
  <si>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</si>
  <si>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</si>
  <si>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</si>
  <si>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</si>
  <si>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</si>
  <si>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</si>
  <si>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</si>
  <si>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</si>
  <si>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</si>
  <si>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</si>
  <si>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</si>
  <si>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</si>
  <si>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</si>
  <si>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</si>
  <si>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</si>
  <si>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</si>
  <si>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</si>
  <si>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</si>
  <si>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</si>
  <si>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</si>
  <si>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</si>
  <si>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</si>
  <si>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</si>
  <si>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</si>
  <si>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</si>
  <si>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</si>
  <si>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</si>
  <si>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</si>
  <si>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</si>
  <si>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</si>
  <si>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</si>
  <si>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</si>
  <si>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</si>
  <si>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</si>
  <si>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</si>
  <si>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</si>
  <si>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</si>
  <si>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</si>
  <si>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</si>
  <si>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</si>
  <si>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</si>
  <si>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</si>
  <si>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</si>
  <si>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</si>
  <si>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</si>
  <si>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</si>
  <si>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</si>
  <si>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</si>
  <si>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</si>
  <si>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</si>
  <si>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</si>
  <si>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</si>
  <si>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</si>
  <si>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</si>
  <si>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</si>
  <si>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</si>
  <si>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</si>
  <si>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</si>
  <si>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</si>
  <si>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</si>
  <si>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</si>
  <si>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</si>
  <si>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</si>
  <si>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</si>
  <si>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</si>
  <si>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</si>
  <si>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</si>
  <si>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</si>
  <si>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</si>
  <si>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</si>
  <si>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</si>
  <si>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</si>
  <si>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</si>
  <si>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</si>
  <si>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</si>
  <si>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</si>
  <si>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</si>
  <si>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</si>
  <si>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</si>
  <si>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</si>
  <si>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</si>
  <si>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</si>
  <si>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</si>
  <si>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</si>
  <si>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</si>
  <si>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</si>
  <si>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</si>
  <si>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</si>
  <si>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</si>
  <si>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</si>
  <si>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</si>
  <si>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</si>
  <si>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</si>
  <si>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</si>
  <si>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</si>
  <si>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</si>
  <si>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</si>
  <si>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</si>
  <si>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</si>
  <si>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</si>
  <si>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</si>
  <si>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</si>
  <si>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</si>
  <si>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</si>
  <si>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</si>
  <si>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</si>
  <si>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</si>
  <si>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</si>
  <si>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</si>
  <si>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</si>
  <si>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</si>
  <si>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</si>
  <si>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</si>
  <si>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</si>
  <si>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</si>
  <si>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</si>
  <si>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</si>
  <si>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</si>
  <si>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</si>
  <si>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</si>
  <si>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</si>
  <si>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</si>
  <si>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</si>
  <si>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</si>
  <si>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</si>
  <si>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</si>
  <si>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</si>
  <si>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</si>
  <si>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</si>
  <si>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</si>
  <si>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</si>
  <si>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</si>
  <si>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</si>
  <si>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</si>
  <si>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</si>
  <si>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</si>
  <si>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</si>
  <si>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</si>
  <si>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</si>
  <si>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</si>
  <si>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</si>
  <si>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</si>
  <si>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</si>
  <si>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</si>
  <si>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</si>
  <si>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</si>
  <si>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</si>
  <si>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</si>
  <si>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</si>
  <si>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</si>
  <si>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</si>
  <si>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</si>
  <si>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</si>
  <si>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</si>
  <si>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</si>
  <si>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</si>
  <si>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</si>
  <si>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</si>
  <si>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</si>
  <si>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</si>
  <si>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</si>
  <si>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</si>
  <si>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</si>
  <si>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</si>
  <si>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</si>
  <si>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</si>
  <si>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</si>
  <si>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</si>
  <si>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</si>
  <si>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</si>
  <si>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</si>
  <si>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</si>
  <si>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</si>
  <si>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</si>
  <si>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</si>
  <si>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</si>
  <si>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</si>
  <si>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</si>
  <si>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</si>
  <si>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</si>
  <si>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</si>
  <si>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</si>
  <si>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</si>
  <si>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</si>
  <si>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</si>
  <si>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</si>
  <si>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</si>
  <si>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</si>
  <si>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</si>
  <si>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</si>
  <si>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</si>
  <si>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</si>
  <si>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</si>
  <si>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</si>
  <si>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</si>
  <si>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</si>
  <si>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</si>
  <si>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</si>
  <si>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</si>
  <si>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</si>
  <si>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</si>
  <si>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</si>
  <si>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</si>
  <si>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</si>
  <si>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</si>
  <si>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</si>
  <si>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</si>
  <si>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</si>
  <si>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</si>
  <si>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</si>
  <si>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</si>
  <si>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</si>
  <si>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</si>
  <si>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</si>
  <si>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</si>
  <si>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</si>
  <si>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</si>
  <si>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</si>
  <si>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</si>
  <si>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</si>
  <si>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</si>
  <si>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</si>
  <si>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</si>
  <si>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</si>
  <si>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</si>
  <si>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</si>
  <si>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</si>
  <si>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</si>
  <si>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</si>
  <si>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</si>
  <si>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</si>
  <si>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</si>
  <si>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</si>
  <si>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</si>
  <si>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</si>
  <si>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</si>
  <si>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</si>
  <si>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</si>
  <si>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</si>
  <si>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</si>
  <si>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</si>
  <si>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</si>
  <si>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</si>
  <si>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</si>
  <si>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</si>
  <si>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</si>
  <si>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</si>
  <si>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</si>
  <si>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</si>
  <si>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</si>
  <si>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</si>
  <si>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</si>
  <si>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</si>
  <si>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</si>
  <si>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</si>
  <si>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</si>
  <si>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</si>
  <si>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</si>
  <si>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</si>
  <si>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</si>
  <si>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</si>
  <si>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</si>
  <si>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</si>
  <si>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</si>
  <si>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</si>
  <si>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</si>
  <si>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</si>
  <si>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</si>
  <si>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</si>
  <si>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</si>
  <si>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</si>
  <si>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</si>
  <si>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</si>
  <si>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</si>
  <si>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</si>
  <si>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</si>
  <si>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</si>
  <si>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</si>
  <si>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</si>
  <si>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</si>
  <si>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</si>
  <si>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</si>
  <si>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</si>
  <si>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</si>
  <si>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</si>
  <si>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</si>
  <si>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</si>
  <si>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</si>
  <si>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</si>
  <si>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</si>
  <si>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</si>
  <si>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</si>
  <si>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</si>
  <si>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</si>
  <si>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</si>
  <si>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</si>
  <si>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</si>
  <si>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</si>
  <si>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</si>
  <si>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</si>
  <si>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</si>
  <si>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</si>
  <si>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</si>
  <si>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</si>
  <si>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</si>
  <si>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</si>
  <si>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</si>
  <si>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</si>
  <si>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</si>
  <si>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</si>
  <si>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</si>
  <si>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</si>
  <si>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</si>
  <si>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</si>
  <si>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</si>
  <si>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</si>
  <si>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</si>
  <si>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</si>
  <si>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</si>
  <si>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</si>
  <si>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</si>
  <si>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</si>
  <si>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</si>
  <si>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</si>
  <si>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</si>
  <si>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</si>
  <si>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</si>
  <si>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</si>
  <si>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</si>
  <si>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</si>
  <si>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</si>
  <si>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</si>
  <si>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</si>
  <si>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</si>
  <si>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</si>
  <si>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</si>
  <si>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</si>
  <si>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</si>
  <si>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</si>
  <si>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</si>
  <si>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</si>
  <si>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</si>
  <si>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</si>
  <si>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</si>
  <si>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</si>
  <si>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</si>
  <si>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</si>
  <si>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</si>
  <si>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</si>
  <si>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</si>
  <si>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</si>
  <si>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</si>
  <si>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</si>
  <si>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</si>
  <si>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</si>
  <si>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</si>
  <si>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</si>
  <si>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</si>
  <si>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</si>
  <si>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</si>
  <si>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</si>
  <si>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</si>
  <si>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</si>
  <si>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</si>
  <si>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</si>
  <si>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</si>
  <si>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</si>
  <si>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</si>
  <si>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</si>
  <si>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</si>
  <si>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</si>
  <si>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</si>
  <si>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</si>
  <si>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</si>
  <si>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</si>
  <si>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</si>
  <si>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</si>
  <si>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</si>
  <si>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</si>
  <si>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</si>
  <si>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</si>
  <si>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</si>
  <si>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</si>
  <si>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</si>
  <si>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</si>
  <si>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</si>
  <si>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</si>
  <si>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</si>
  <si>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</si>
  <si>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</si>
  <si>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</si>
  <si>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</si>
  <si>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</si>
  <si>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</si>
  <si>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</si>
  <si>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</si>
  <si>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</si>
  <si>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</si>
  <si>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</si>
  <si>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</si>
  <si>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</si>
  <si>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</si>
  <si>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</si>
  <si>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</si>
  <si>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</si>
  <si>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</si>
  <si>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</si>
  <si>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</si>
  <si>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</si>
  <si>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</si>
  <si>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</si>
  <si>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</si>
  <si>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</si>
  <si>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</si>
  <si>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</si>
  <si>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</si>
  <si>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</si>
  <si>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</si>
  <si>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</si>
  <si>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</si>
  <si>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</si>
  <si>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</si>
  <si>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</si>
  <si>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</si>
  <si>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</si>
  <si>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</si>
  <si>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</si>
  <si>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</si>
  <si>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</si>
  <si>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</si>
  <si>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</si>
  <si>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</si>
  <si>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</si>
  <si>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</si>
  <si>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</si>
  <si>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</si>
  <si>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</si>
  <si>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</si>
  <si>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</si>
  <si>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</si>
  <si>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</si>
  <si>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</si>
  <si>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</si>
  <si>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</si>
  <si>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</si>
  <si>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</si>
  <si>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</si>
  <si>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</si>
  <si>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</si>
  <si>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</si>
  <si>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</si>
  <si>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</si>
  <si>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</si>
  <si>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</si>
  <si>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</si>
  <si>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</si>
  <si>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</si>
  <si>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</si>
  <si>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</si>
  <si>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</si>
  <si>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</si>
  <si>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</si>
  <si>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</si>
  <si>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</si>
  <si>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</si>
  <si>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</si>
  <si>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</si>
  <si>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</si>
  <si>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</si>
  <si>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</si>
  <si>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</si>
  <si>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</si>
  <si>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</si>
  <si>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</si>
  <si>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</si>
  <si>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</si>
  <si>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</si>
  <si>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</si>
  <si>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</si>
  <si>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</si>
  <si>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</si>
  <si>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</si>
  <si>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</si>
  <si>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</si>
  <si>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</si>
  <si>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</si>
  <si>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</si>
  <si>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</si>
  <si>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</si>
  <si>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</si>
  <si>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</si>
  <si>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</si>
  <si>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</si>
  <si>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</si>
  <si>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</si>
  <si>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</si>
  <si>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</si>
  <si>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</si>
  <si>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</si>
  <si>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</si>
  <si>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</si>
  <si>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</si>
  <si>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</si>
  <si>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</si>
  <si>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</si>
  <si>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</si>
  <si>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</si>
  <si>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</si>
  <si>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</si>
  <si>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</si>
  <si>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</si>
  <si>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</si>
  <si>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</si>
  <si>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</si>
  <si>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</si>
  <si>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</si>
  <si>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</si>
  <si>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</si>
  <si>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</si>
  <si>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</si>
  <si>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</si>
  <si>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</si>
  <si>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</si>
  <si>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</si>
  <si>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</si>
  <si>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</si>
  <si>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</si>
  <si>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</si>
  <si>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</si>
  <si>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</si>
  <si>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</si>
  <si>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</si>
  <si>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</si>
  <si>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</si>
  <si>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</si>
  <si>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</si>
  <si>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</si>
  <si>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</si>
  <si>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</si>
  <si>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</si>
  <si>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</si>
  <si>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</si>
  <si>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</si>
  <si>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</si>
  <si>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</si>
  <si>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</si>
  <si>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</si>
  <si>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</si>
  <si>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</si>
  <si>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</si>
  <si>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</si>
  <si>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</si>
  <si>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</si>
  <si>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</si>
  <si>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</si>
  <si>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</si>
  <si>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</si>
  <si>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</si>
  <si>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</si>
  <si>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</si>
  <si>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</si>
  <si>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</si>
  <si>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</si>
  <si>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</si>
  <si>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</si>
  <si>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</si>
  <si>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</si>
  <si>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</si>
  <si>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</si>
  <si>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</si>
  <si>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</si>
  <si>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</si>
  <si>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</si>
  <si>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</si>
  <si>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</si>
  <si>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</si>
  <si>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</si>
  <si>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</si>
  <si>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</si>
  <si>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</si>
  <si>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</si>
  <si>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</si>
  <si>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</si>
  <si>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</si>
  <si>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</si>
  <si>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</si>
  <si>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</si>
  <si>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</si>
  <si>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</si>
  <si>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</si>
  <si>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</si>
  <si>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</si>
  <si>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</si>
  <si>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</si>
  <si>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</si>
  <si>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</si>
  <si>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</si>
  <si>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</si>
  <si>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</si>
  <si>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</si>
  <si>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</si>
  <si>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</si>
  <si>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</si>
  <si>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</si>
  <si>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</si>
  <si>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</si>
  <si>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</si>
  <si>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</si>
  <si>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</si>
  <si>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</si>
  <si>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</si>
  <si>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</si>
  <si>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</si>
  <si>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</si>
  <si>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</si>
  <si>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</si>
  <si>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</si>
  <si>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</si>
  <si>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</si>
  <si>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</si>
  <si>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</si>
  <si>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</si>
  <si>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</si>
  <si>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</si>
  <si>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</si>
  <si>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</si>
  <si>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</si>
  <si>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</si>
  <si>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</si>
  <si>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</si>
  <si>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</si>
  <si>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</si>
  <si>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</si>
  <si>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</si>
  <si>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</si>
  <si>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</si>
  <si>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</si>
  <si>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</si>
  <si>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</si>
  <si>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</si>
  <si>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</si>
  <si>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</si>
  <si>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</si>
  <si>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</si>
  <si>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</si>
  <si>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</si>
  <si>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</si>
  <si>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</si>
  <si>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</si>
  <si>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</si>
  <si>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</si>
  <si>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</si>
  <si>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</si>
  <si>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</si>
  <si>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</si>
  <si>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</si>
  <si>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</si>
  <si>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</si>
  <si>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</si>
  <si>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</si>
  <si>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</si>
  <si>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</si>
  <si>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</si>
  <si>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</si>
  <si>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</si>
  <si>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</si>
  <si>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</si>
  <si>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</si>
  <si>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</si>
  <si>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</si>
  <si>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</si>
  <si>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</si>
  <si>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</si>
  <si>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</si>
  <si>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</si>
  <si>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</si>
  <si>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</si>
  <si>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</si>
  <si>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</si>
  <si>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</si>
  <si>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</si>
  <si>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</si>
  <si>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</si>
  <si>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</si>
  <si>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</si>
  <si>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</si>
  <si>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</si>
  <si>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</si>
  <si>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</si>
  <si>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</si>
  <si>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</si>
  <si>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</si>
  <si>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</si>
  <si>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</si>
  <si>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</si>
  <si>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</si>
  <si>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</si>
  <si>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</si>
  <si>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</si>
  <si>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</si>
  <si>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</si>
  <si>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</si>
  <si>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</si>
  <si>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</si>
  <si>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</si>
  <si>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</si>
  <si>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</si>
  <si>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</si>
  <si>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</si>
  <si>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</si>
  <si>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</si>
  <si>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</si>
  <si>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</si>
  <si>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</si>
  <si>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</si>
  <si>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</si>
  <si>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</si>
  <si>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</si>
  <si>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</si>
  <si>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</si>
  <si>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</si>
  <si>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</si>
  <si>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</si>
  <si>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</si>
  <si>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</si>
  <si>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</si>
  <si>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</si>
  <si>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</si>
  <si>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</si>
  <si>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</si>
  <si>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</si>
  <si>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</si>
  <si>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</si>
  <si>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</si>
  <si>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</si>
  <si>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</si>
  <si>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</si>
  <si>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</si>
  <si>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</si>
  <si>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</si>
  <si>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</si>
  <si>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</si>
  <si>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</si>
  <si>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</si>
  <si>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</si>
  <si>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</si>
  <si>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</si>
  <si>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</si>
  <si>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</si>
  <si>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</si>
  <si>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</si>
  <si>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</si>
  <si>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</si>
  <si>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</si>
  <si>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</si>
  <si>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</si>
  <si>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</si>
  <si>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</si>
  <si>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</si>
  <si>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</si>
  <si>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</si>
  <si>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</si>
  <si>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</si>
  <si>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</si>
  <si>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</si>
  <si>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</si>
  <si>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</si>
  <si>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</si>
  <si>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</si>
  <si>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</si>
  <si>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</si>
  <si>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</si>
  <si>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</si>
  <si>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</si>
  <si>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</si>
  <si>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</si>
  <si>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</si>
  <si>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</si>
  <si>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</si>
  <si>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</si>
  <si>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</si>
  <si>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</si>
  <si>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</si>
  <si>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</si>
  <si>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</si>
  <si>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</si>
  <si>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</si>
  <si>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</si>
  <si>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</si>
  <si>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</si>
  <si>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</si>
  <si>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</si>
  <si>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</si>
  <si>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</si>
  <si>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</si>
  <si>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</si>
  <si>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</si>
  <si>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</si>
  <si>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</si>
  <si>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</si>
  <si>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</si>
  <si>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</si>
  <si>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</si>
  <si>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</si>
  <si>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</si>
  <si>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</si>
  <si>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</si>
  <si>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</si>
  <si>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</si>
  <si>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</si>
  <si>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</si>
  <si>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</si>
  <si>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</si>
  <si>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</si>
  <si>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</si>
  <si>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</si>
  <si>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</si>
  <si>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</si>
  <si>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</si>
  <si>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</si>
  <si>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</si>
  <si>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</si>
  <si>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</si>
  <si>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</si>
  <si>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</si>
  <si>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</si>
  <si>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</si>
  <si>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</si>
  <si>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</si>
  <si>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</si>
  <si>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</si>
  <si>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</si>
  <si>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</si>
  <si>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</si>
  <si>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</si>
  <si>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</si>
  <si>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</si>
  <si>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</si>
  <si>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</si>
  <si>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</si>
  <si>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</si>
  <si>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</si>
  <si>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</si>
  <si>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</si>
  <si>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</si>
  <si>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</si>
  <si>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</si>
  <si>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</si>
  <si>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</si>
  <si>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</si>
  <si>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</si>
  <si>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</si>
  <si>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</si>
  <si>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</si>
  <si>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</si>
  <si>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</si>
  <si>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</si>
  <si>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</si>
  <si>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</si>
  <si>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</si>
  <si>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</si>
  <si>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</si>
  <si>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</si>
  <si>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</si>
  <si>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</si>
  <si>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</si>
  <si>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</si>
  <si>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</si>
  <si>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</si>
  <si>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</si>
  <si>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</si>
  <si>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</si>
  <si>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</si>
  <si>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</si>
  <si>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</si>
  <si>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</si>
  <si>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</si>
  <si>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</si>
  <si>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</si>
  <si>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</si>
  <si>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</si>
  <si>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</si>
  <si>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</si>
  <si>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</si>
  <si>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</si>
  <si>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</si>
  <si>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</si>
  <si>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</si>
  <si>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</si>
  <si>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</si>
  <si>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</si>
  <si>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</si>
  <si>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</si>
  <si>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</si>
  <si>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</si>
  <si>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</si>
  <si>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</si>
  <si>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</si>
  <si>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</si>
  <si>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</si>
  <si>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</si>
  <si>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</si>
  <si>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</si>
  <si>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</si>
  <si>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</si>
  <si>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</si>
  <si>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</si>
  <si>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</si>
  <si>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</si>
  <si>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</si>
  <si>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</si>
  <si>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</si>
  <si>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</si>
  <si>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</si>
  <si>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</si>
  <si>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</si>
  <si>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</si>
  <si>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</si>
  <si>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</si>
  <si>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</si>
  <si>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</si>
  <si>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</si>
  <si>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</si>
  <si>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</si>
  <si>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</si>
  <si>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</si>
  <si>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</si>
  <si>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</si>
  <si>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</si>
  <si>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</si>
  <si>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</si>
  <si>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</si>
  <si>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</si>
  <si>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</si>
  <si>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</si>
  <si>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</si>
  <si>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</si>
  <si>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</si>
  <si>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</si>
  <si>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</si>
  <si>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</si>
  <si>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</si>
  <si>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</si>
  <si>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</si>
  <si>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</si>
  <si>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</si>
  <si>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</si>
  <si>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</si>
  <si>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</si>
  <si>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</si>
  <si>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</si>
  <si>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</si>
  <si>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</si>
  <si>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</si>
  <si>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</si>
  <si>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</si>
  <si>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</si>
  <si>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</si>
  <si>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</si>
  <si>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</si>
  <si>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</si>
  <si>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</si>
  <si>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</si>
  <si>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</si>
  <si>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</si>
  <si>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</si>
  <si>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</si>
  <si>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</si>
  <si>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</si>
  <si>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</si>
  <si>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</si>
  <si>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</si>
  <si>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</si>
  <si>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</si>
  <si>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</si>
  <si>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</si>
  <si>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</si>
  <si>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</si>
  <si>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</si>
  <si>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</si>
  <si>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</si>
  <si>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</si>
  <si>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</si>
  <si>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</si>
  <si>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</si>
  <si>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</si>
  <si>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</si>
  <si>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</si>
  <si>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</si>
  <si>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</si>
  <si>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</si>
  <si>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</si>
  <si>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</si>
  <si>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</si>
  <si>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</si>
  <si>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</si>
  <si>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</si>
  <si>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</si>
  <si>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</si>
  <si>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</si>
  <si>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</si>
  <si>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</si>
  <si>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</si>
  <si>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</si>
  <si>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</si>
  <si>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</si>
  <si>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</si>
  <si>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</si>
  <si>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</si>
  <si>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</si>
  <si>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</si>
  <si>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</si>
  <si>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</si>
  <si>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</si>
  <si>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</si>
  <si>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</si>
  <si>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</si>
  <si>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</si>
  <si>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</si>
  <si>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</si>
  <si>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</si>
  <si>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</si>
  <si>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</si>
  <si>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</si>
  <si>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</si>
  <si>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</si>
  <si>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</si>
  <si>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</si>
  <si>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</si>
  <si>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</si>
  <si>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</si>
  <si>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</si>
  <si>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</si>
  <si>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</si>
  <si>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</si>
  <si>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</si>
  <si>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</si>
  <si>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</si>
  <si>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</si>
  <si>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</si>
  <si>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</si>
  <si>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</si>
  <si>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</si>
  <si>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</si>
  <si>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</si>
  <si>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</si>
  <si>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</si>
  <si>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</si>
  <si>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</si>
  <si>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</si>
  <si>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</si>
  <si>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</si>
  <si>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</si>
  <si>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</si>
  <si>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</si>
  <si>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</si>
  <si>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</si>
  <si>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</si>
  <si>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</si>
  <si>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</si>
  <si>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</si>
  <si>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</si>
  <si>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</si>
  <si>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</si>
  <si>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</si>
  <si>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</si>
  <si>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</si>
  <si>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</si>
  <si>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</si>
  <si>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</si>
  <si>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</si>
  <si>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</si>
  <si>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</si>
  <si>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</si>
  <si>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</si>
  <si>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</si>
  <si>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</si>
  <si>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</si>
  <si>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</si>
  <si>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</si>
  <si>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</si>
  <si>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</si>
  <si>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</si>
  <si>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</si>
  <si>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</si>
  <si>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</si>
  <si>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</si>
  <si>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</si>
  <si>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</si>
  <si>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</si>
  <si>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</si>
  <si>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</si>
  <si>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</si>
  <si>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</si>
  <si>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</si>
  <si>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</si>
  <si>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</si>
  <si>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</si>
  <si>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</si>
  <si>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</si>
  <si>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</si>
  <si>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</si>
  <si>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</si>
  <si>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</si>
  <si>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</si>
  <si>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</si>
  <si>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</si>
  <si>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</si>
  <si>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</si>
  <si>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</si>
  <si>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</si>
  <si>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</si>
  <si>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</si>
  <si>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</si>
  <si>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</si>
  <si>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</si>
  <si>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</si>
  <si>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</si>
  <si>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</si>
  <si>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</si>
  <si>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</si>
  <si>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</si>
  <si>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</si>
  <si>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</si>
  <si>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</si>
  <si>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</si>
  <si>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</si>
  <si>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</si>
  <si>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</si>
  <si>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</si>
  <si>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</si>
  <si>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</si>
  <si>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</si>
  <si>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</si>
  <si>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</si>
  <si>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</si>
  <si>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</si>
  <si>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</si>
  <si>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</si>
  <si>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</si>
  <si>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</si>
  <si>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</si>
  <si>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</si>
  <si>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</si>
  <si>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</si>
  <si>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</si>
  <si>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</si>
  <si>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</si>
  <si>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</si>
  <si>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</si>
  <si>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</si>
  <si>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</si>
  <si>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</si>
  <si>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</si>
  <si>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</si>
  <si>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</si>
  <si>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</si>
  <si>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</si>
  <si>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</si>
  <si>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</si>
  <si>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</si>
  <si>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</si>
  <si>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</si>
  <si>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</si>
  <si>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</si>
  <si>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</si>
  <si>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</si>
  <si>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</si>
  <si>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</si>
  <si>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</si>
  <si>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</si>
  <si>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</si>
  <si>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</si>
  <si>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</si>
  <si>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</si>
  <si>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</si>
  <si>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</si>
  <si>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</si>
  <si>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</si>
  <si>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</si>
  <si>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</si>
  <si>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</si>
  <si>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</si>
  <si>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</si>
  <si>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</si>
  <si>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</si>
  <si>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</si>
  <si>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</si>
  <si>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</si>
  <si>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</si>
  <si>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</si>
  <si>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</si>
  <si>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</si>
  <si>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</si>
  <si>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</si>
  <si>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</si>
  <si>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</si>
  <si>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</si>
  <si>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</si>
  <si>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</si>
  <si>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</si>
  <si>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</si>
  <si>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</si>
  <si>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</si>
  <si>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</si>
  <si>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</si>
  <si>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</si>
  <si>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</si>
  <si>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</si>
  <si>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</si>
  <si>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</si>
  <si>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</si>
  <si>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</si>
  <si>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</si>
  <si>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</si>
  <si>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</si>
  <si>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</si>
  <si>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</si>
  <si>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</si>
  <si>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</si>
  <si>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</si>
  <si>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</si>
  <si>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</si>
  <si>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</si>
  <si>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</si>
  <si>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</si>
  <si>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</si>
  <si>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</si>
  <si>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</si>
  <si>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</si>
  <si>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</si>
  <si>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</si>
  <si>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</si>
  <si>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</si>
  <si>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</si>
  <si>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</si>
  <si>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</si>
  <si>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</si>
  <si>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</si>
  <si>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</si>
  <si>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</si>
  <si>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</si>
  <si>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</si>
  <si>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</si>
  <si>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</si>
  <si>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</si>
  <si>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</si>
  <si>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</si>
  <si>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</si>
  <si>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</si>
  <si>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</si>
  <si>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</si>
  <si>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</si>
  <si>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</si>
  <si>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</si>
  <si>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</si>
  <si>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</si>
  <si>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</si>
  <si>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</si>
  <si>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</si>
  <si>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</si>
  <si>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</si>
  <si>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</si>
  <si>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</si>
  <si>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</si>
  <si>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</si>
  <si>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</si>
  <si>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</si>
  <si>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</si>
  <si>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</si>
  <si>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</si>
  <si>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</si>
  <si>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</si>
  <si>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</si>
  <si>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</si>
  <si>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</si>
  <si>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</si>
  <si>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</si>
  <si>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</si>
  <si>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</si>
  <si>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</si>
  <si>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</si>
  <si>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</si>
  <si>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</si>
  <si>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</si>
  <si>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</si>
  <si>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</si>
  <si>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</si>
  <si>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</si>
  <si>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</si>
  <si>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</si>
  <si>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</si>
  <si>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</si>
  <si>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</si>
  <si>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</si>
  <si>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</si>
  <si>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</si>
  <si>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</si>
  <si>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</si>
  <si>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</si>
  <si>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</si>
  <si>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</si>
  <si>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</si>
  <si>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</si>
  <si>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</si>
  <si>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</si>
  <si>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</si>
  <si>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</si>
  <si>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</si>
  <si>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</si>
  <si>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</si>
  <si>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</si>
  <si>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</si>
  <si>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</si>
  <si>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</si>
  <si>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</si>
  <si>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</si>
  <si>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</si>
  <si>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</si>
  <si>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</si>
  <si>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</si>
  <si>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</si>
  <si>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</si>
  <si>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</si>
  <si>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</si>
  <si>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</si>
  <si>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</si>
  <si>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</si>
  <si>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</si>
  <si>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</si>
  <si>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</si>
  <si>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</si>
  <si>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</si>
  <si>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</si>
  <si>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</si>
  <si>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</si>
  <si>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</si>
  <si>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</si>
  <si>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</si>
  <si>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</si>
  <si>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</si>
  <si>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</si>
  <si>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</si>
  <si>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</si>
  <si>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</si>
  <si>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</si>
  <si>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</si>
  <si>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</si>
  <si>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</si>
  <si>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</si>
  <si>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</si>
  <si>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</si>
  <si>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</si>
  <si>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</si>
  <si>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</si>
  <si>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</si>
  <si>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</si>
  <si>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</si>
  <si>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</si>
  <si>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</si>
  <si>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</si>
  <si>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</si>
  <si>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</si>
  <si>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</si>
  <si>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</si>
  <si>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</si>
  <si>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</si>
  <si>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</si>
  <si>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</si>
  <si>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</si>
  <si>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</si>
  <si>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</si>
  <si>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</si>
  <si>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</si>
  <si>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</si>
  <si>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</si>
  <si>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</si>
  <si>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</si>
  <si>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</si>
  <si>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</si>
  <si>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</si>
  <si>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</si>
  <si>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</si>
  <si>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</si>
  <si>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</si>
  <si>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</si>
  <si>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</si>
  <si>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</si>
  <si>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</si>
  <si>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</si>
  <si>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</si>
  <si>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</si>
  <si>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</si>
  <si>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</si>
  <si>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</si>
  <si>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</si>
  <si>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</si>
  <si>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</si>
  <si>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</si>
  <si>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</si>
  <si>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</si>
  <si>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</si>
  <si>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</si>
  <si>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</si>
  <si>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</si>
  <si>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</si>
  <si>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</si>
  <si>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</si>
  <si>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</si>
  <si>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</si>
  <si>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</si>
  <si>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</si>
  <si>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</si>
  <si>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</si>
  <si>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</si>
  <si>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</si>
  <si>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</si>
  <si>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</si>
  <si>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</si>
  <si>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</si>
  <si>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</si>
  <si>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</si>
  <si>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</si>
  <si>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</si>
  <si>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</si>
  <si>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</si>
  <si>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</si>
  <si>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</si>
  <si>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</si>
  <si>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</si>
  <si>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</si>
  <si>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</si>
  <si>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</si>
  <si>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</si>
  <si>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</si>
  <si>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</si>
  <si>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</si>
  <si>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</si>
  <si>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</si>
  <si>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</si>
  <si>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</si>
  <si>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</si>
  <si>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</si>
  <si>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</si>
  <si>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</si>
  <si>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</si>
  <si>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</si>
  <si>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</si>
  <si>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</si>
  <si>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</si>
  <si>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</si>
  <si>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</si>
  <si>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</si>
  <si>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</si>
  <si>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</si>
  <si>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</si>
  <si>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</si>
  <si>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</si>
  <si>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</si>
  <si>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</si>
  <si>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</si>
  <si>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</si>
  <si>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</si>
  <si>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</si>
  <si>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</si>
  <si>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</si>
  <si>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</si>
  <si>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</si>
  <si>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</si>
  <si>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</si>
  <si>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</si>
  <si>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</si>
  <si>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</si>
  <si>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</si>
  <si>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</si>
  <si>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</si>
  <si>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</si>
  <si>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</si>
  <si>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</si>
  <si>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</si>
  <si>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</si>
  <si>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</si>
  <si>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</si>
  <si>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</si>
  <si>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</si>
  <si>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</si>
  <si>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</si>
  <si>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</si>
  <si>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</si>
  <si>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</si>
  <si>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</si>
  <si>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</si>
  <si>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</si>
  <si>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</si>
  <si>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</si>
  <si>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</si>
  <si>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</si>
  <si>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</si>
  <si>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</si>
  <si>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</si>
  <si>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</si>
  <si>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</si>
  <si>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</si>
  <si>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</si>
  <si>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</si>
  <si>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</si>
  <si>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</si>
  <si>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</si>
  <si>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</si>
  <si>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</si>
  <si>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</si>
  <si>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</si>
  <si>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</si>
  <si>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</si>
  <si>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</si>
  <si>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</si>
  <si>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</si>
  <si>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</si>
  <si>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</si>
  <si>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</si>
  <si>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</si>
  <si>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</si>
  <si>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</si>
  <si>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</si>
  <si>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</si>
  <si>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</si>
  <si>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</si>
  <si>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</si>
  <si>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</si>
  <si>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</si>
  <si>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</si>
  <si>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</si>
  <si>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</si>
  <si>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</si>
  <si>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</si>
  <si>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</si>
  <si>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</si>
  <si>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</si>
  <si>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</si>
  <si>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</si>
  <si>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</si>
  <si>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</si>
  <si>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</si>
  <si>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</si>
  <si>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</si>
  <si>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</si>
  <si>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</si>
  <si>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</si>
  <si>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</si>
  <si>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</si>
  <si>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</si>
  <si>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</si>
  <si>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</si>
  <si>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</si>
  <si>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</si>
  <si>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</si>
  <si>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</si>
  <si>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</si>
  <si>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</si>
  <si>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</si>
  <si>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</si>
  <si>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</si>
  <si>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</si>
  <si>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</si>
  <si>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</si>
  <si>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</si>
  <si>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</si>
  <si>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</si>
  <si>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</si>
  <si>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</si>
  <si>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</si>
  <si>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</si>
  <si>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</si>
  <si>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</si>
  <si>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</si>
  <si>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</si>
  <si>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</si>
  <si>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</si>
  <si>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</si>
  <si>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</si>
  <si>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</si>
  <si>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</si>
  <si>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</si>
  <si>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</si>
  <si>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</si>
  <si>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</si>
  <si>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</si>
  <si>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</si>
  <si>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</si>
  <si>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</si>
  <si>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</si>
  <si>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</si>
  <si>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</si>
  <si>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</si>
  <si>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</si>
  <si>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</si>
  <si>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</si>
  <si>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</si>
  <si>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</si>
  <si>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</si>
  <si>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</si>
  <si>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</si>
  <si>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</si>
  <si>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</si>
  <si>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</si>
  <si>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</si>
  <si>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</si>
  <si>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</si>
  <si>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</si>
  <si>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</si>
  <si>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</si>
  <si>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</si>
  <si>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</si>
  <si>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</si>
  <si>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</si>
  <si>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</si>
  <si>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</si>
  <si>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</si>
  <si>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</si>
  <si>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</si>
  <si>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</si>
  <si>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</si>
  <si>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</si>
  <si>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</si>
  <si>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</si>
  <si>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</si>
  <si>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</si>
  <si>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</si>
  <si>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</si>
  <si>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</si>
  <si>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</si>
  <si>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</si>
  <si>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</si>
  <si>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</si>
  <si>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</si>
  <si>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</si>
  <si>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</si>
  <si>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</si>
  <si>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</si>
  <si>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</si>
  <si>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</si>
  <si>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</si>
  <si>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</si>
  <si>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</si>
  <si>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</si>
  <si>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</si>
  <si>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</si>
  <si>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</si>
  <si>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</si>
  <si>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</si>
  <si>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</si>
  <si>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</si>
  <si>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</si>
  <si>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</si>
  <si>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</si>
  <si>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</si>
  <si>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</si>
  <si>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</si>
  <si>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</si>
  <si>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</si>
  <si>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</si>
  <si>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</si>
  <si>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</si>
  <si>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</si>
  <si>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</si>
  <si>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</si>
  <si>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</si>
  <si>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</si>
  <si>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</si>
  <si>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</si>
  <si>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</si>
  <si>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</si>
  <si>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</si>
  <si>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</si>
  <si>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</si>
  <si>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</si>
  <si>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</si>
  <si>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</si>
  <si>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</si>
  <si>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</si>
  <si>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</si>
  <si>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</si>
  <si>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</si>
  <si>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</si>
  <si>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</si>
  <si>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</si>
  <si>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</si>
  <si>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</si>
  <si>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</si>
  <si>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</si>
  <si>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</si>
  <si>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</si>
  <si>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</si>
  <si>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</si>
  <si>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</si>
  <si>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</si>
  <si>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</si>
  <si>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</si>
  <si>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</si>
  <si>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</si>
  <si>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</si>
  <si>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</si>
  <si>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</si>
  <si>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</si>
  <si>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</si>
  <si>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</si>
  <si>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</si>
  <si>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</si>
  <si>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</si>
  <si>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</si>
  <si>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</si>
  <si>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</si>
  <si>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</si>
  <si>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</si>
  <si>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</si>
  <si>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</si>
  <si>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</si>
  <si>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</si>
  <si>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</si>
  <si>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</si>
  <si>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</si>
  <si>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</si>
  <si>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</si>
  <si>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</si>
  <si>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</si>
  <si>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</si>
  <si>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</si>
  <si>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</si>
  <si>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</si>
  <si>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</si>
  <si>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</si>
  <si>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</si>
  <si>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</si>
  <si>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</si>
  <si>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</si>
  <si>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</si>
  <si>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</si>
  <si>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</si>
  <si>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</si>
  <si>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</si>
  <si>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</si>
  <si>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</si>
  <si>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</si>
  <si>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</si>
  <si>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</si>
  <si>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</si>
  <si>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</si>
  <si>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</si>
  <si>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</si>
  <si>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</si>
  <si>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</si>
  <si>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DJEČJI VRTIĆ I JASLICE NEVEN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</si>
</sst>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3541148.9400000004</v>
      </c>
      <c r="D2" s="7">
        <f>'PR-RAS'!E6</f>
        <v>4436101.72</v>
      </c>
      <c r="E2" s="7">
        <v>0</v>
      </c>
      <c r="F2" s="7">
        <v>0</v>
      </c>
      <c r="G2" s="8">
        <f t="shared" ref="G2:G274" si="0">(B2/1000)*(C2*1+D2*2)</f>
        <v>12413.352379999998</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534486.96</v>
      </c>
      <c r="D45" s="2">
        <f>'PR-RAS'!E49</f>
        <v>719027.7</v>
      </c>
      <c r="E45" s="2">
        <v>0</v>
      </c>
      <c r="F45" s="2">
        <v>0</v>
      </c>
      <c r="G45" s="3">
        <f t="shared" si="0"/>
        <v>86791.863839999991</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522071.84</v>
      </c>
      <c r="D64" s="2">
        <f>'PR-RAS'!E68</f>
        <v>719027.7</v>
      </c>
      <c r="E64" s="2">
        <v>0</v>
      </c>
      <c r="F64" s="2">
        <v>0</v>
      </c>
      <c r="G64" s="3">
        <f t="shared" si="0"/>
        <v>123488.01612</v>
      </c>
      <c r="H64" s="3">
        <f t="shared" si="1"/>
        <v>0.46000000002095476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522071.84</v>
      </c>
      <c r="D65" s="2">
        <f>'PR-RAS'!E69</f>
        <v>719027.7</v>
      </c>
      <c r="E65" s="2">
        <v>0</v>
      </c>
      <c r="F65" s="2">
        <v>0</v>
      </c>
      <c r="G65" s="3">
        <f t="shared" si="0"/>
        <v>125448.14336</v>
      </c>
      <c r="H65" s="3">
        <f t="shared" si="1"/>
        <v>0.46000000002095476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9436.7900000000009</v>
      </c>
      <c r="D70" s="2">
        <f>'PR-RAS'!E74</f>
        <v>0</v>
      </c>
      <c r="E70" s="2">
        <v>0</v>
      </c>
      <c r="F70" s="2">
        <v>0</v>
      </c>
      <c r="G70" s="3">
        <f t="shared" si="0"/>
        <v>651.13851000000011</v>
      </c>
      <c r="H70" s="3">
        <f t="shared" si="1"/>
        <v>0.20999999999912689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9436.7900000000009</v>
      </c>
      <c r="D71" s="2">
        <f>'PR-RAS'!E75</f>
        <v>0</v>
      </c>
      <c r="E71" s="2">
        <v>0</v>
      </c>
      <c r="F71" s="2">
        <v>0</v>
      </c>
      <c r="G71" s="3">
        <f t="shared" si="0"/>
        <v>660.57530000000008</v>
      </c>
      <c r="H71" s="3">
        <f t="shared" si="1"/>
        <v>0.20999999999912689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2978.33</v>
      </c>
      <c r="D73" s="2">
        <f>'PR-RAS'!E77</f>
        <v>0</v>
      </c>
      <c r="E73" s="2">
        <v>0</v>
      </c>
      <c r="F73" s="2">
        <v>0</v>
      </c>
      <c r="G73" s="3">
        <f t="shared" si="0"/>
        <v>214.43975999999998</v>
      </c>
      <c r="H73" s="3">
        <f t="shared" si="1"/>
        <v>0.32999999999992724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2978.33</v>
      </c>
      <c r="D76" s="2">
        <f>'PR-RAS'!E80</f>
        <v>0</v>
      </c>
      <c r="E76" s="2">
        <v>0</v>
      </c>
      <c r="F76" s="2">
        <v>0</v>
      </c>
      <c r="G76" s="3">
        <f t="shared" si="0"/>
        <v>223.37474999999998</v>
      </c>
      <c r="H76" s="3">
        <f t="shared" si="1"/>
        <v>0.32999999999992724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105.25</v>
      </c>
      <c r="D78" s="2">
        <f>'PR-RAS'!E82</f>
        <v>47.69</v>
      </c>
      <c r="E78" s="2">
        <v>0</v>
      </c>
      <c r="F78" s="2">
        <v>0</v>
      </c>
      <c r="G78" s="3">
        <f t="shared" si="0"/>
        <v>15.448509999999999</v>
      </c>
      <c r="H78" s="3">
        <f t="shared" si="1"/>
        <v>0.56000000000000227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105.25</v>
      </c>
      <c r="D79" s="2">
        <f>'PR-RAS'!E83</f>
        <v>47.69</v>
      </c>
      <c r="E79" s="2">
        <v>0</v>
      </c>
      <c r="F79" s="2">
        <v>0</v>
      </c>
      <c r="G79" s="3">
        <f t="shared" si="0"/>
        <v>15.649139999999999</v>
      </c>
      <c r="H79" s="3">
        <f t="shared" si="1"/>
        <v>0.56000000000000227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105.25</v>
      </c>
      <c r="D81" s="2">
        <f>'PR-RAS'!E85</f>
        <v>47.69</v>
      </c>
      <c r="E81" s="2">
        <v>0</v>
      </c>
      <c r="F81" s="2">
        <v>0</v>
      </c>
      <c r="G81" s="3">
        <f t="shared" si="0"/>
        <v>16.0504</v>
      </c>
      <c r="H81" s="3">
        <f t="shared" si="1"/>
        <v>0.56000000000000227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502973.49</v>
      </c>
      <c r="D102" s="2">
        <f>'PR-RAS'!E106</f>
        <v>463836.37</v>
      </c>
      <c r="E102" s="2">
        <v>0</v>
      </c>
      <c r="F102" s="2">
        <v>0</v>
      </c>
      <c r="G102" s="3">
        <f t="shared" si="0"/>
        <v>144495.26923000001</v>
      </c>
      <c r="H102" s="3">
        <f t="shared" si="1"/>
        <v>0.85999999998603016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502973.49</v>
      </c>
      <c r="D108" s="2">
        <f>'PR-RAS'!E112</f>
        <v>463836.37</v>
      </c>
      <c r="E108" s="2">
        <v>0</v>
      </c>
      <c r="F108" s="2">
        <v>0</v>
      </c>
      <c r="G108" s="3">
        <f t="shared" si="0"/>
        <v>153079.14661</v>
      </c>
      <c r="H108" s="3">
        <f t="shared" si="1"/>
        <v>0.85999999998603016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502973.49</v>
      </c>
      <c r="D113" s="2">
        <f>'PR-RAS'!E117</f>
        <v>463836.37</v>
      </c>
      <c r="E113" s="2">
        <v>0</v>
      </c>
      <c r="F113" s="2">
        <v>0</v>
      </c>
      <c r="G113" s="3">
        <f t="shared" si="0"/>
        <v>160232.37776</v>
      </c>
      <c r="H113" s="3">
        <f t="shared" si="1"/>
        <v>0.85999999998603016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2503583.2400000002</v>
      </c>
      <c r="D130" s="2">
        <f>'PR-RAS'!E134</f>
        <v>3253189.96</v>
      </c>
      <c r="E130" s="2">
        <v>0</v>
      </c>
      <c r="F130" s="2">
        <v>0</v>
      </c>
      <c r="G130" s="3">
        <f t="shared" si="0"/>
        <v>1162285.24764</v>
      </c>
      <c r="H130" s="3">
        <f t="shared" si="1"/>
        <v>0.28000000026077032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2503583.2400000002</v>
      </c>
      <c r="D131" s="2">
        <f>'PR-RAS'!E135</f>
        <v>3253189.96</v>
      </c>
      <c r="E131" s="2">
        <v>0</v>
      </c>
      <c r="F131" s="2">
        <v>0</v>
      </c>
      <c r="G131" s="3">
        <f t="shared" si="0"/>
        <v>1171295.2108</v>
      </c>
      <c r="H131" s="3">
        <f t="shared" si="1"/>
        <v>0.28000000026077032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2474298.9900000002</v>
      </c>
      <c r="D132" s="2">
        <f>'PR-RAS'!E136</f>
        <v>3229053.71</v>
      </c>
      <c r="E132" s="2">
        <v>0</v>
      </c>
      <c r="F132" s="2">
        <v>0</v>
      </c>
      <c r="G132" s="3">
        <f t="shared" si="0"/>
        <v>1170145.2397100001</v>
      </c>
      <c r="H132" s="3">
        <f t="shared" si="1"/>
        <v>0.29999999981373549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29284.25</v>
      </c>
      <c r="D133" s="2">
        <f>'PR-RAS'!E137</f>
        <v>24136.25</v>
      </c>
      <c r="E133" s="2">
        <v>0</v>
      </c>
      <c r="F133" s="2">
        <v>0</v>
      </c>
      <c r="G133" s="3">
        <f t="shared" si="0"/>
        <v>10237.491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3496457.59</v>
      </c>
      <c r="D148" s="2">
        <f>'PR-RAS'!E152</f>
        <v>4825325.5500000007</v>
      </c>
      <c r="E148" s="2">
        <v>0</v>
      </c>
      <c r="F148" s="2">
        <v>0</v>
      </c>
      <c r="G148" s="3">
        <f t="shared" si="0"/>
        <v>1932624.9774300002</v>
      </c>
      <c r="H148" s="3">
        <f t="shared" si="1"/>
        <v>0.85999999940395355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2825954.36</v>
      </c>
      <c r="D149" s="2">
        <f>'PR-RAS'!E153</f>
        <v>4065655.31</v>
      </c>
      <c r="E149" s="2">
        <v>0</v>
      </c>
      <c r="F149" s="2">
        <v>0</v>
      </c>
      <c r="G149" s="3">
        <f t="shared" si="0"/>
        <v>1621675.21704</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2202486.0699999998</v>
      </c>
      <c r="D150" s="2">
        <f>'PR-RAS'!E154</f>
        <v>3231676.02</v>
      </c>
      <c r="E150" s="2">
        <v>0</v>
      </c>
      <c r="F150" s="2">
        <v>0</v>
      </c>
      <c r="G150" s="3">
        <f t="shared" si="0"/>
        <v>1291209.87839</v>
      </c>
      <c r="H150" s="3">
        <f t="shared" si="1"/>
        <v>8.9999999850988388E-2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2177535.75</v>
      </c>
      <c r="D151" s="2">
        <f>'PR-RAS'!E155</f>
        <v>3187009.55</v>
      </c>
      <c r="E151" s="2">
        <v>0</v>
      </c>
      <c r="F151" s="2">
        <v>0</v>
      </c>
      <c r="G151" s="3">
        <f t="shared" si="0"/>
        <v>1282733.2274999998</v>
      </c>
      <c r="H151" s="3">
        <f t="shared" si="1"/>
        <v>0.70000000018626451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24950.32</v>
      </c>
      <c r="D153" s="2">
        <f>'PR-RAS'!E157</f>
        <v>44666.47</v>
      </c>
      <c r="E153" s="2">
        <v>0</v>
      </c>
      <c r="F153" s="2">
        <v>0</v>
      </c>
      <c r="G153" s="3">
        <f t="shared" si="0"/>
        <v>17371.055520000002</v>
      </c>
      <c r="H153" s="3">
        <f t="shared" si="1"/>
        <v>0.79000000000087311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260057.87</v>
      </c>
      <c r="D155" s="2">
        <f>'PR-RAS'!E159</f>
        <v>302077.36</v>
      </c>
      <c r="E155" s="2">
        <v>0</v>
      </c>
      <c r="F155" s="2">
        <v>0</v>
      </c>
      <c r="G155" s="3">
        <f t="shared" si="0"/>
        <v>133088.73885999998</v>
      </c>
      <c r="H155" s="3">
        <f t="shared" si="1"/>
        <v>0.48999999999068677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363410.42</v>
      </c>
      <c r="D156" s="2">
        <f>'PR-RAS'!E160</f>
        <v>531901.93000000005</v>
      </c>
      <c r="E156" s="2">
        <v>0</v>
      </c>
      <c r="F156" s="2">
        <v>0</v>
      </c>
      <c r="G156" s="3">
        <f t="shared" si="0"/>
        <v>221218.21340000001</v>
      </c>
      <c r="H156" s="3">
        <f t="shared" si="1"/>
        <v>0.48999999993247911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363410.42</v>
      </c>
      <c r="D158" s="2">
        <f>'PR-RAS'!E162</f>
        <v>531901.93000000005</v>
      </c>
      <c r="E158" s="2">
        <v>0</v>
      </c>
      <c r="F158" s="2">
        <v>0</v>
      </c>
      <c r="G158" s="3">
        <f t="shared" si="0"/>
        <v>224072.64196000001</v>
      </c>
      <c r="H158" s="3">
        <f t="shared" si="1"/>
        <v>0.48999999993247911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667808</v>
      </c>
      <c r="D160" s="2">
        <f>'PR-RAS'!E164</f>
        <v>756803.76</v>
      </c>
      <c r="E160" s="2">
        <v>0</v>
      </c>
      <c r="F160" s="2">
        <v>0</v>
      </c>
      <c r="G160" s="3">
        <f t="shared" si="0"/>
        <v>346845.06768000004</v>
      </c>
      <c r="H160" s="3">
        <f t="shared" si="1"/>
        <v>0.23999999999068677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98581.290000000023</v>
      </c>
      <c r="D161" s="2">
        <f>'PR-RAS'!E165</f>
        <v>127050.45999999999</v>
      </c>
      <c r="E161" s="2">
        <v>0</v>
      </c>
      <c r="F161" s="2">
        <v>0</v>
      </c>
      <c r="G161" s="3">
        <f t="shared" si="0"/>
        <v>56429.153600000005</v>
      </c>
      <c r="H161" s="3">
        <f t="shared" si="1"/>
        <v>0.75000000001455192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3344.82</v>
      </c>
      <c r="D162" s="2">
        <f>'PR-RAS'!E166</f>
        <v>6606.68</v>
      </c>
      <c r="E162" s="2">
        <v>0</v>
      </c>
      <c r="F162" s="2">
        <v>0</v>
      </c>
      <c r="G162" s="3">
        <f t="shared" si="0"/>
        <v>2665.8669800000002</v>
      </c>
      <c r="H162" s="3">
        <f t="shared" si="1"/>
        <v>0.49999999999954525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89136.21</v>
      </c>
      <c r="D163" s="2">
        <f>'PR-RAS'!E167</f>
        <v>111818.04</v>
      </c>
      <c r="E163" s="2">
        <v>0</v>
      </c>
      <c r="F163" s="2">
        <v>0</v>
      </c>
      <c r="G163" s="3">
        <f t="shared" si="0"/>
        <v>50669.110979999998</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3104.91</v>
      </c>
      <c r="D164" s="2">
        <f>'PR-RAS'!E168</f>
        <v>5894.34</v>
      </c>
      <c r="E164" s="2">
        <v>0</v>
      </c>
      <c r="F164" s="2">
        <v>0</v>
      </c>
      <c r="G164" s="3">
        <f t="shared" si="0"/>
        <v>2427.65517</v>
      </c>
      <c r="H164" s="3">
        <f t="shared" si="1"/>
        <v>0.43000000000029104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2995.35</v>
      </c>
      <c r="D165" s="2">
        <f>'PR-RAS'!E169</f>
        <v>2731.4</v>
      </c>
      <c r="E165" s="2">
        <v>0</v>
      </c>
      <c r="F165" s="2">
        <v>0</v>
      </c>
      <c r="G165" s="3">
        <f t="shared" si="0"/>
        <v>1387.1366</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399543.26999999996</v>
      </c>
      <c r="D166" s="2">
        <f>'PR-RAS'!E170</f>
        <v>442032.94000000006</v>
      </c>
      <c r="E166" s="2">
        <v>0</v>
      </c>
      <c r="F166" s="2">
        <v>0</v>
      </c>
      <c r="G166" s="3">
        <f t="shared" si="0"/>
        <v>211795.50975000003</v>
      </c>
      <c r="H166" s="3">
        <f t="shared" si="1"/>
        <v>0.32999999989988282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80202.509999999995</v>
      </c>
      <c r="D167" s="2">
        <f>'PR-RAS'!E171</f>
        <v>90012.66</v>
      </c>
      <c r="E167" s="2">
        <v>0</v>
      </c>
      <c r="F167" s="2">
        <v>0</v>
      </c>
      <c r="G167" s="3">
        <f t="shared" si="0"/>
        <v>43197.819780000005</v>
      </c>
      <c r="H167" s="3">
        <f t="shared" si="1"/>
        <v>0.83000000000174623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225967.37</v>
      </c>
      <c r="D168" s="2">
        <f>'PR-RAS'!E172</f>
        <v>257598.39</v>
      </c>
      <c r="E168" s="2">
        <v>0</v>
      </c>
      <c r="F168" s="2">
        <v>0</v>
      </c>
      <c r="G168" s="3">
        <f t="shared" si="0"/>
        <v>123774.41305000002</v>
      </c>
      <c r="H168" s="3">
        <f t="shared" si="1"/>
        <v>0.76000000000931323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58559.69</v>
      </c>
      <c r="D169" s="2">
        <f>'PR-RAS'!E173</f>
        <v>69402.11</v>
      </c>
      <c r="E169" s="2">
        <v>0</v>
      </c>
      <c r="F169" s="2">
        <v>0</v>
      </c>
      <c r="G169" s="3">
        <f t="shared" si="0"/>
        <v>33157.136880000005</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14368.04</v>
      </c>
      <c r="D170" s="2">
        <f>'PR-RAS'!E174</f>
        <v>19810.759999999998</v>
      </c>
      <c r="E170" s="2">
        <v>0</v>
      </c>
      <c r="F170" s="2">
        <v>0</v>
      </c>
      <c r="G170" s="3">
        <f t="shared" si="0"/>
        <v>9124.2356400000008</v>
      </c>
      <c r="H170" s="3">
        <f t="shared" si="1"/>
        <v>0.28000000000247383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6895.47</v>
      </c>
      <c r="D171" s="2">
        <f>'PR-RAS'!E175</f>
        <v>4202.51</v>
      </c>
      <c r="E171" s="2">
        <v>0</v>
      </c>
      <c r="F171" s="2">
        <v>0</v>
      </c>
      <c r="G171" s="3">
        <f t="shared" si="0"/>
        <v>2601.0833000000002</v>
      </c>
      <c r="H171" s="3">
        <f t="shared" si="1"/>
        <v>0.96000000000003638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13550.19</v>
      </c>
      <c r="D173" s="2">
        <f>'PR-RAS'!E177</f>
        <v>1006.51</v>
      </c>
      <c r="E173" s="2">
        <v>0</v>
      </c>
      <c r="F173" s="2">
        <v>0</v>
      </c>
      <c r="G173" s="3">
        <f t="shared" si="0"/>
        <v>2676.87212</v>
      </c>
      <c r="H173" s="3">
        <f t="shared" si="1"/>
        <v>0.68000000000051841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153053.57999999999</v>
      </c>
      <c r="D174" s="2">
        <f>'PR-RAS'!E178</f>
        <v>165038.46</v>
      </c>
      <c r="E174" s="2">
        <v>0</v>
      </c>
      <c r="F174" s="2">
        <v>0</v>
      </c>
      <c r="G174" s="3">
        <f t="shared" si="0"/>
        <v>83581.576499999996</v>
      </c>
      <c r="H174" s="3">
        <f t="shared" si="1"/>
        <v>0.88000000000465661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17692.43</v>
      </c>
      <c r="D175" s="2">
        <f>'PR-RAS'!E179</f>
        <v>19859.77</v>
      </c>
      <c r="E175" s="2">
        <v>0</v>
      </c>
      <c r="F175" s="2">
        <v>0</v>
      </c>
      <c r="G175" s="3">
        <f t="shared" si="0"/>
        <v>9989.6827799999992</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38167.24</v>
      </c>
      <c r="D176" s="2">
        <f>'PR-RAS'!E180</f>
        <v>44922.43</v>
      </c>
      <c r="E176" s="2">
        <v>0</v>
      </c>
      <c r="F176" s="2">
        <v>0</v>
      </c>
      <c r="G176" s="3">
        <f t="shared" si="0"/>
        <v>22402.1175</v>
      </c>
      <c r="H176" s="3">
        <f t="shared" si="1"/>
        <v>0.66999999999825377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673.33</v>
      </c>
      <c r="D177" s="2">
        <f>'PR-RAS'!E181</f>
        <v>0</v>
      </c>
      <c r="E177" s="2">
        <v>0</v>
      </c>
      <c r="F177" s="2">
        <v>0</v>
      </c>
      <c r="G177" s="3">
        <f t="shared" si="0"/>
        <v>118.50608</v>
      </c>
      <c r="H177" s="3">
        <f t="shared" si="1"/>
        <v>0.33000000000004093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43543.92</v>
      </c>
      <c r="D178" s="2">
        <f>'PR-RAS'!E182</f>
        <v>51617.26</v>
      </c>
      <c r="E178" s="2">
        <v>0</v>
      </c>
      <c r="F178" s="2">
        <v>0</v>
      </c>
      <c r="G178" s="3">
        <f t="shared" si="0"/>
        <v>25979.783879999999</v>
      </c>
      <c r="H178" s="3">
        <f t="shared" si="1"/>
        <v>0.3400000000037835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8822.0400000000009</v>
      </c>
      <c r="D179" s="2">
        <f>'PR-RAS'!E183</f>
        <v>8803.14</v>
      </c>
      <c r="E179" s="2">
        <v>0</v>
      </c>
      <c r="F179" s="2">
        <v>0</v>
      </c>
      <c r="G179" s="3">
        <f t="shared" si="0"/>
        <v>4704.2409600000001</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2176.1999999999998</v>
      </c>
      <c r="D180" s="2">
        <f>'PR-RAS'!E184</f>
        <v>12861.26</v>
      </c>
      <c r="E180" s="2">
        <v>0</v>
      </c>
      <c r="F180" s="2">
        <v>0</v>
      </c>
      <c r="G180" s="3">
        <f t="shared" si="0"/>
        <v>4993.8708800000004</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21484.92</v>
      </c>
      <c r="D181" s="2">
        <f>'PR-RAS'!E185</f>
        <v>15191.46</v>
      </c>
      <c r="E181" s="2">
        <v>0</v>
      </c>
      <c r="F181" s="2">
        <v>0</v>
      </c>
      <c r="G181" s="3">
        <f t="shared" si="0"/>
        <v>9336.2111999999997</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3861.9</v>
      </c>
      <c r="D182" s="2">
        <f>'PR-RAS'!E186</f>
        <v>2715.23</v>
      </c>
      <c r="E182" s="2">
        <v>0</v>
      </c>
      <c r="F182" s="2">
        <v>0</v>
      </c>
      <c r="G182" s="3">
        <f t="shared" si="0"/>
        <v>1681.91716</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16631.599999999999</v>
      </c>
      <c r="D183" s="2">
        <f>'PR-RAS'!E187</f>
        <v>9067.91</v>
      </c>
      <c r="E183" s="2">
        <v>0</v>
      </c>
      <c r="F183" s="2">
        <v>0</v>
      </c>
      <c r="G183" s="3">
        <f t="shared" si="0"/>
        <v>6327.6704399999999</v>
      </c>
      <c r="H183" s="3">
        <f t="shared" si="1"/>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16629.86</v>
      </c>
      <c r="D190" s="2">
        <f>'PR-RAS'!E194</f>
        <v>22681.9</v>
      </c>
      <c r="E190" s="2">
        <v>0</v>
      </c>
      <c r="F190" s="2">
        <v>0</v>
      </c>
      <c r="G190" s="3">
        <f t="shared" si="0"/>
        <v>11716.801740000001</v>
      </c>
      <c r="H190" s="3">
        <f t="shared" si="1"/>
        <v>0.23999999999796273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6733.68</v>
      </c>
      <c r="D191" s="2">
        <f>'PR-RAS'!E195</f>
        <v>6868.37</v>
      </c>
      <c r="E191" s="2">
        <v>0</v>
      </c>
      <c r="F191" s="2">
        <v>0</v>
      </c>
      <c r="G191" s="3">
        <f t="shared" si="0"/>
        <v>3889.3797999999997</v>
      </c>
      <c r="H191" s="3">
        <f t="shared" si="1"/>
        <v>0.68999999999959982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9266.0499999999993</v>
      </c>
      <c r="D192" s="2">
        <f>'PR-RAS'!E196</f>
        <v>11415.83</v>
      </c>
      <c r="E192" s="2">
        <v>0</v>
      </c>
      <c r="F192" s="2">
        <v>0</v>
      </c>
      <c r="G192" s="3">
        <f t="shared" si="0"/>
        <v>6130.6626100000003</v>
      </c>
      <c r="H192" s="3">
        <f t="shared" si="1"/>
        <v>0.21999999999934516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361.57</v>
      </c>
      <c r="D193" s="2">
        <f>'PR-RAS'!E197</f>
        <v>369.72</v>
      </c>
      <c r="E193" s="2">
        <v>0</v>
      </c>
      <c r="F193" s="2">
        <v>0</v>
      </c>
      <c r="G193" s="3">
        <f t="shared" si="0"/>
        <v>211.39392000000001</v>
      </c>
      <c r="H193" s="3">
        <f t="shared" si="1"/>
        <v>0.70999999999997954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268.56</v>
      </c>
      <c r="D197" s="2">
        <f>'PR-RAS'!E201</f>
        <v>4027.98</v>
      </c>
      <c r="E197" s="2">
        <v>0</v>
      </c>
      <c r="F197" s="2">
        <v>0</v>
      </c>
      <c r="G197" s="3">
        <f t="shared" si="0"/>
        <v>1631.6059200000002</v>
      </c>
      <c r="H197" s="3">
        <f t="shared" si="1"/>
        <v>0.45999999999997954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2695.23</v>
      </c>
      <c r="D198" s="2">
        <f>'PR-RAS'!E202</f>
        <v>2866.48</v>
      </c>
      <c r="E198" s="2">
        <v>0</v>
      </c>
      <c r="F198" s="2">
        <v>0</v>
      </c>
      <c r="G198" s="3">
        <f t="shared" si="0"/>
        <v>1660.3534300000001</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2695.23</v>
      </c>
      <c r="D212" s="2">
        <f>'PR-RAS'!E216</f>
        <v>2866.48</v>
      </c>
      <c r="E212" s="2">
        <v>0</v>
      </c>
      <c r="F212" s="2">
        <v>0</v>
      </c>
      <c r="G212" s="3">
        <f t="shared" si="0"/>
        <v>1778.34809</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2695.23</v>
      </c>
      <c r="D213" s="2">
        <f>'PR-RAS'!E217</f>
        <v>2866.48</v>
      </c>
      <c r="E213" s="2">
        <v>0</v>
      </c>
      <c r="F213" s="2">
        <v>0</v>
      </c>
      <c r="G213" s="3">
        <f t="shared" si="0"/>
        <v>1786.77628</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3496457.59</v>
      </c>
      <c r="D295" s="2">
        <f>'PR-RAS'!E299</f>
        <v>4825325.5500000007</v>
      </c>
      <c r="E295" s="2">
        <v>0</v>
      </c>
      <c r="F295" s="2">
        <v>0</v>
      </c>
      <c r="G295" s="3">
        <f t="shared" si="12"/>
        <v>3865249.9548600004</v>
      </c>
      <c r="H295" s="3">
        <f t="shared" si="13"/>
        <v>0.85999999940395355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44691.350000000559</v>
      </c>
      <c r="D296" s="2">
        <f>'PR-RAS'!E300</f>
        <v>0</v>
      </c>
      <c r="E296" s="2">
        <v>0</v>
      </c>
      <c r="F296" s="2">
        <v>0</v>
      </c>
      <c r="G296" s="3">
        <f t="shared" si="12"/>
        <v>13183.948250000165</v>
      </c>
      <c r="H296" s="3">
        <f t="shared" si="13"/>
        <v>0.35000000055879354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389223.83000000101</v>
      </c>
      <c r="E297" s="2">
        <v>0</v>
      </c>
      <c r="F297" s="2">
        <v>0</v>
      </c>
      <c r="G297" s="3">
        <f t="shared" si="12"/>
        <v>230420.50736000057</v>
      </c>
      <c r="H297" s="3">
        <f t="shared" si="13"/>
        <v>0.16999999899417162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712796.3</v>
      </c>
      <c r="D298" s="2">
        <f>'PR-RAS'!E302</f>
        <v>757487.65</v>
      </c>
      <c r="E298" s="2">
        <v>0</v>
      </c>
      <c r="F298" s="2">
        <v>0</v>
      </c>
      <c r="G298" s="3">
        <f t="shared" si="12"/>
        <v>661648.16520000005</v>
      </c>
      <c r="H298" s="3">
        <f t="shared" si="13"/>
        <v>0.65000000002328306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48658.22</v>
      </c>
      <c r="D300" s="2">
        <f>'PR-RAS'!E304</f>
        <v>44941.67</v>
      </c>
      <c r="E300" s="2">
        <v>0</v>
      </c>
      <c r="F300" s="2">
        <v>0</v>
      </c>
      <c r="G300" s="3">
        <f t="shared" si="12"/>
        <v>41423.926439999996</v>
      </c>
      <c r="H300" s="3">
        <f t="shared" si="13"/>
        <v>0.55000000000291038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48658.22</v>
      </c>
      <c r="D301" s="2">
        <f>'PR-RAS'!E305</f>
        <v>44941.87</v>
      </c>
      <c r="E301" s="2">
        <v>0</v>
      </c>
      <c r="F301" s="2">
        <v>0</v>
      </c>
      <c r="G301" s="3">
        <f t="shared" si="12"/>
        <v>41562.588000000003</v>
      </c>
      <c r="H301" s="3">
        <f t="shared" si="13"/>
        <v>0.34999999999854481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29833.25</v>
      </c>
      <c r="D355" s="2">
        <f>'PR-RAS'!E360</f>
        <v>25285.15</v>
      </c>
      <c r="E355" s="2">
        <v>0</v>
      </c>
      <c r="F355" s="2">
        <v>0</v>
      </c>
      <c r="G355" s="3">
        <f t="shared" si="12"/>
        <v>28462.8567</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29833.25</v>
      </c>
      <c r="D368" s="2">
        <f>'PR-RAS'!E373</f>
        <v>25285.15</v>
      </c>
      <c r="E368" s="2">
        <v>0</v>
      </c>
      <c r="F368" s="2">
        <v>0</v>
      </c>
      <c r="G368" s="3">
        <f t="shared" si="12"/>
        <v>29508.102849999999</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29833.25</v>
      </c>
      <c r="D374" s="2">
        <f>'PR-RAS'!E379</f>
        <v>1148.9000000000001</v>
      </c>
      <c r="E374" s="2">
        <v>0</v>
      </c>
      <c r="F374" s="2">
        <v>0</v>
      </c>
      <c r="G374" s="3">
        <f t="shared" si="12"/>
        <v>11984.881649999999</v>
      </c>
      <c r="H374" s="3">
        <f t="shared" si="13"/>
        <v>0.34999999999990905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29833.25</v>
      </c>
      <c r="D381" s="2">
        <f>'PR-RAS'!E386</f>
        <v>1148.9000000000001</v>
      </c>
      <c r="E381" s="2">
        <v>0</v>
      </c>
      <c r="F381" s="2">
        <v>0</v>
      </c>
      <c r="G381" s="3">
        <f t="shared" si="12"/>
        <v>12209.798999999999</v>
      </c>
      <c r="H381" s="3">
        <f t="shared" si="13"/>
        <v>0.34999999999990905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24136.25</v>
      </c>
      <c r="E383" s="2">
        <v>0</v>
      </c>
      <c r="F383" s="2">
        <v>0</v>
      </c>
      <c r="G383" s="3">
        <f t="shared" si="12"/>
        <v>18440.095000000001</v>
      </c>
      <c r="H383" s="3">
        <f t="shared" si="13"/>
        <v>0.25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24136.25</v>
      </c>
      <c r="E384" s="2">
        <v>0</v>
      </c>
      <c r="F384" s="2">
        <v>0</v>
      </c>
      <c r="G384" s="3">
        <f t="shared" si="12"/>
        <v>18488.3675</v>
      </c>
      <c r="H384" s="3">
        <f t="shared" si="13"/>
        <v>0.25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29833.25</v>
      </c>
      <c r="D413" s="2">
        <f>'PR-RAS'!E418</f>
        <v>25285.15</v>
      </c>
      <c r="E413" s="2">
        <v>0</v>
      </c>
      <c r="F413" s="2">
        <v>0</v>
      </c>
      <c r="G413" s="3">
        <f t="shared" si="12"/>
        <v>33126.262600000002</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732179.62</v>
      </c>
      <c r="D415" s="2">
        <f>'PR-RAS'!E420</f>
        <v>762012.87</v>
      </c>
      <c r="E415" s="2">
        <v>0</v>
      </c>
      <c r="F415" s="2">
        <v>0</v>
      </c>
      <c r="G415" s="3">
        <f t="shared" si="12"/>
        <v>934069.01903999993</v>
      </c>
      <c r="H415" s="3">
        <f t="shared" si="13"/>
        <v>0.51000000000931323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3541148.9400000004</v>
      </c>
      <c r="D417" s="2">
        <f>'PR-RAS'!E422</f>
        <v>4436101.72</v>
      </c>
      <c r="E417" s="2">
        <v>0</v>
      </c>
      <c r="F417" s="2">
        <v>0</v>
      </c>
      <c r="G417" s="3">
        <f t="shared" si="12"/>
        <v>5163954.5900799995</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3526290.84</v>
      </c>
      <c r="D418" s="2">
        <f>'PR-RAS'!E423</f>
        <v>4850610.7000000011</v>
      </c>
      <c r="E418" s="2">
        <v>0</v>
      </c>
      <c r="F418" s="2">
        <v>0</v>
      </c>
      <c r="G418" s="3">
        <f t="shared" si="12"/>
        <v>5515872.6040800009</v>
      </c>
      <c r="H418" s="3">
        <f t="shared" si="13"/>
        <v>0.45999999903142452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14858.100000000559</v>
      </c>
      <c r="D419" s="2">
        <f>'PR-RAS'!E424</f>
        <v>0</v>
      </c>
      <c r="E419" s="2">
        <v>0</v>
      </c>
      <c r="F419" s="2">
        <v>0</v>
      </c>
      <c r="G419" s="3">
        <f t="shared" si="12"/>
        <v>6210.685800000233</v>
      </c>
      <c r="H419" s="3">
        <f t="shared" si="13"/>
        <v>0.10000000055879354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414508.98000000138</v>
      </c>
      <c r="E420" s="2">
        <v>0</v>
      </c>
      <c r="F420" s="2">
        <v>0</v>
      </c>
      <c r="G420" s="3">
        <f t="shared" si="12"/>
        <v>347358.52524000115</v>
      </c>
      <c r="H420" s="3">
        <f t="shared" si="13"/>
        <v>1.999999862164259E-2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19383.319999999949</v>
      </c>
      <c r="D422" s="2">
        <f>'PR-RAS'!E427</f>
        <v>4525.2199999999721</v>
      </c>
      <c r="E422" s="2">
        <v>0</v>
      </c>
      <c r="F422" s="2">
        <v>0</v>
      </c>
      <c r="G422" s="3">
        <f t="shared" si="12"/>
        <v>11970.612959999955</v>
      </c>
      <c r="H422" s="3">
        <f t="shared" si="13"/>
        <v>0.53999999992083758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48658.22</v>
      </c>
      <c r="D423" s="2">
        <f>'PR-RAS'!E428</f>
        <v>44941.67</v>
      </c>
      <c r="E423" s="2">
        <v>0</v>
      </c>
      <c r="F423" s="2">
        <v>0</v>
      </c>
      <c r="G423" s="3">
        <f t="shared" si="12"/>
        <v>58464.53832</v>
      </c>
      <c r="H423" s="3">
        <f t="shared" si="13"/>
        <v>0.55000000000291038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3541148.9400000004</v>
      </c>
      <c r="D637" s="2">
        <f>'PR-RAS'!E643</f>
        <v>4436101.72</v>
      </c>
      <c r="E637" s="2">
        <v>0</v>
      </c>
      <c r="F637" s="2">
        <v>0</v>
      </c>
      <c r="G637" s="3">
        <f t="shared" si="14"/>
        <v>7894892.1136799995</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3526290.84</v>
      </c>
      <c r="D638" s="2">
        <f>'PR-RAS'!E644</f>
        <v>4850610.7000000011</v>
      </c>
      <c r="E638" s="2">
        <v>0</v>
      </c>
      <c r="F638" s="2">
        <v>0</v>
      </c>
      <c r="G638" s="3">
        <f t="shared" si="14"/>
        <v>8425925.2968800012</v>
      </c>
      <c r="H638" s="3">
        <f t="shared" si="15"/>
        <v>0.45999999903142452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14858.100000000559</v>
      </c>
      <c r="D639" s="2">
        <f>'PR-RAS'!E645</f>
        <v>0</v>
      </c>
      <c r="E639" s="2">
        <v>0</v>
      </c>
      <c r="F639" s="2">
        <v>0</v>
      </c>
      <c r="G639" s="3">
        <f t="shared" si="14"/>
        <v>9479.4678000003569</v>
      </c>
      <c r="H639" s="3">
        <f t="shared" si="15"/>
        <v>0.10000000055879354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414508.98000000138</v>
      </c>
      <c r="E640" s="2">
        <v>0</v>
      </c>
      <c r="F640" s="2">
        <v>0</v>
      </c>
      <c r="G640" s="3">
        <f t="shared" si="14"/>
        <v>529742.47644000174</v>
      </c>
      <c r="H640" s="3">
        <f t="shared" si="15"/>
        <v>1.999999862164259E-2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19383.319999999949</v>
      </c>
      <c r="D642" s="2">
        <f>'PR-RAS'!E648</f>
        <v>4525.2199999999721</v>
      </c>
      <c r="E642" s="2">
        <v>0</v>
      </c>
      <c r="F642" s="2">
        <v>0</v>
      </c>
      <c r="G642" s="3">
        <f t="shared" si="14"/>
        <v>18226.040159999931</v>
      </c>
      <c r="H642" s="3">
        <f t="shared" si="15"/>
        <v>0.53999999992083758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4525.21999999939</v>
      </c>
      <c r="D644" s="2">
        <f>'PR-RAS'!E650</f>
        <v>419034.20000000135</v>
      </c>
      <c r="E644" s="2">
        <v>0</v>
      </c>
      <c r="F644" s="2">
        <v>0</v>
      </c>
      <c r="G644" s="3">
        <f t="shared" si="14"/>
        <v>541787.69766000134</v>
      </c>
      <c r="H644" s="3">
        <f t="shared" si="15"/>
        <v>0.42000000074040145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948.5</v>
      </c>
      <c r="D645" s="2">
        <f>'PR-RAS'!E651</f>
        <v>66.989999999999995</v>
      </c>
      <c r="E645" s="2">
        <v>0</v>
      </c>
      <c r="F645" s="2">
        <v>0</v>
      </c>
      <c r="G645" s="3">
        <f t="shared" si="14"/>
        <v>697.11712</v>
      </c>
      <c r="H645" s="3">
        <f t="shared" si="15"/>
        <v>0.51000000000000512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30696.47</v>
      </c>
      <c r="D646" s="2">
        <f>'PR-RAS'!E653</f>
        <v>10740.1</v>
      </c>
      <c r="E646" s="2">
        <v>0</v>
      </c>
      <c r="F646" s="2">
        <v>0</v>
      </c>
      <c r="G646" s="3">
        <f t="shared" si="14"/>
        <v>33653.952149999997</v>
      </c>
      <c r="H646" s="3">
        <f t="shared" si="15"/>
        <v>0.57000000000152795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3594987.4</v>
      </c>
      <c r="D647" s="2">
        <f>'PR-RAS'!E654</f>
        <v>4473639.4800000004</v>
      </c>
      <c r="E647" s="2">
        <v>0</v>
      </c>
      <c r="F647" s="2">
        <v>0</v>
      </c>
      <c r="G647" s="3">
        <f t="shared" si="14"/>
        <v>8102304.0685600014</v>
      </c>
      <c r="H647" s="3">
        <f t="shared" si="15"/>
        <v>0.88000000035390258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3614943.77</v>
      </c>
      <c r="D648" s="2">
        <f>'PR-RAS'!E655</f>
        <v>4484189.74</v>
      </c>
      <c r="E648" s="2">
        <v>0</v>
      </c>
      <c r="F648" s="2">
        <v>0</v>
      </c>
      <c r="G648" s="3">
        <f t="shared" si="14"/>
        <v>8141410.1427500006</v>
      </c>
      <c r="H648" s="3">
        <f t="shared" si="15"/>
        <v>0.48999999975785613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10740.100000000093</v>
      </c>
      <c r="D649" s="2">
        <f>'PR-RAS'!E656</f>
        <v>189.83999999985099</v>
      </c>
      <c r="E649" s="2">
        <v>0</v>
      </c>
      <c r="F649" s="2">
        <v>0</v>
      </c>
      <c r="G649" s="3">
        <f t="shared" si="14"/>
        <v>7205.6174399998672</v>
      </c>
      <c r="H649" s="3">
        <f t="shared" si="15"/>
        <v>0.26000000024214387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137</v>
      </c>
      <c r="D651" s="2">
        <f>'PR-RAS'!E658</f>
        <v>140</v>
      </c>
      <c r="E651" s="2">
        <v>0</v>
      </c>
      <c r="F651" s="2">
        <v>0</v>
      </c>
      <c r="G651" s="3">
        <f t="shared" si="14"/>
        <v>271.05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134</v>
      </c>
      <c r="D653" s="2">
        <f>'PR-RAS'!E660</f>
        <v>138</v>
      </c>
      <c r="E653" s="2">
        <v>0</v>
      </c>
      <c r="F653" s="2">
        <v>0</v>
      </c>
      <c r="G653" s="3">
        <f t="shared" si="14"/>
        <v>267.32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9600.4</v>
      </c>
      <c r="D676" s="2">
        <f>'PR-RAS'!E683</f>
        <v>7099.1</v>
      </c>
      <c r="E676" s="2">
        <v>0</v>
      </c>
      <c r="F676" s="2">
        <v>0</v>
      </c>
      <c r="G676" s="3">
        <f t="shared" si="14"/>
        <v>16064.055</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512471.44</v>
      </c>
      <c r="D677" s="2">
        <f>'PR-RAS'!E684</f>
        <v>711928.6</v>
      </c>
      <c r="E677" s="2">
        <v>0</v>
      </c>
      <c r="F677" s="2">
        <v>0</v>
      </c>
      <c r="G677" s="3">
        <f t="shared" si="14"/>
        <v>1308958.1606400001</v>
      </c>
      <c r="H677" s="3">
        <f t="shared" si="15"/>
        <v>0.84000000002561137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9436.7900000000009</v>
      </c>
      <c r="D695" s="2">
        <f>'PR-RAS'!E702</f>
        <v>0</v>
      </c>
      <c r="E695" s="2">
        <v>0</v>
      </c>
      <c r="F695" s="2">
        <v>0</v>
      </c>
      <c r="G695" s="3">
        <f t="shared" si="14"/>
        <v>6549.1322600000003</v>
      </c>
      <c r="H695" s="3">
        <f t="shared" si="15"/>
        <v>0.20999999999912689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475451.62</v>
      </c>
      <c r="D717" s="2">
        <f>'PR-RAS'!E724</f>
        <v>442979.45</v>
      </c>
      <c r="E717" s="2">
        <v>0</v>
      </c>
      <c r="F717" s="2">
        <v>0</v>
      </c>
      <c r="G717" s="3">
        <f t="shared" si="14"/>
        <v>974769.93232000002</v>
      </c>
      <c r="H717" s="3">
        <f t="shared" si="15"/>
        <v>0.83000000001629815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16446.689999999999</v>
      </c>
      <c r="E725" s="2">
        <v>0</v>
      </c>
      <c r="F725" s="2">
        <v>0</v>
      </c>
      <c r="G725" s="3">
        <f t="shared" si="14"/>
        <v>26855.607119999997</v>
      </c>
      <c r="H725" s="3">
        <f t="shared" si="15"/>
        <v>0.31000000000130967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7108.37</v>
      </c>
      <c r="D726" s="2">
        <f>'PR-RAS'!E733</f>
        <v>11605.55</v>
      </c>
      <c r="E726" s="2">
        <v>0</v>
      </c>
      <c r="F726" s="2">
        <v>0</v>
      </c>
      <c r="G726" s="3">
        <f t="shared" si="14"/>
        <v>21981.615749999997</v>
      </c>
      <c r="H726" s="3">
        <f t="shared" si="15"/>
        <v>0.82000000000061846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89136.21</v>
      </c>
      <c r="D727" s="2">
        <f>'PR-RAS'!E734</f>
        <v>111818.04</v>
      </c>
      <c r="E727" s="2">
        <v>0</v>
      </c>
      <c r="F727" s="2">
        <v>0</v>
      </c>
      <c r="G727" s="3">
        <f t="shared" si="14"/>
        <v>227072.68253999998</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2176.1999999999998</v>
      </c>
      <c r="D729" s="2">
        <f>'PR-RAS'!E736</f>
        <v>12861.26</v>
      </c>
      <c r="E729" s="2">
        <v>0</v>
      </c>
      <c r="F729" s="2">
        <v>0</v>
      </c>
      <c r="G729" s="3">
        <f t="shared" si="14"/>
        <v>20310.26816</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17414.52</v>
      </c>
      <c r="D731" s="2">
        <f>'PR-RAS'!E738</f>
        <v>10173.56</v>
      </c>
      <c r="E731" s="2">
        <v>0</v>
      </c>
      <c r="F731" s="2">
        <v>0</v>
      </c>
      <c r="G731" s="3">
        <f t="shared" si="14"/>
        <v>27565.997199999998</v>
      </c>
      <c r="H731" s="3">
        <f t="shared" si="15"/>
        <v>0.92000000000007276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6733.68</v>
      </c>
      <c r="D734" s="2">
        <f>'PR-RAS'!E741</f>
        <v>6868.37</v>
      </c>
      <c r="E734" s="2">
        <v>0</v>
      </c>
      <c r="F734" s="2">
        <v>0</v>
      </c>
      <c r="G734" s="3">
        <f t="shared" si="14"/>
        <v>15004.817859999999</v>
      </c>
      <c r="H734" s="3">
        <f t="shared" si="15"/>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2154.86</v>
      </c>
      <c r="D735" s="2">
        <f>'PR-RAS'!E742</f>
        <v>1129.32</v>
      </c>
      <c r="E735" s="2">
        <v>0</v>
      </c>
      <c r="F735" s="2">
        <v>0</v>
      </c>
      <c r="G735" s="3">
        <f t="shared" si="14"/>
        <v>3239.509</v>
      </c>
      <c r="H735" s="3">
        <f t="shared" si="15"/>
        <v>0.45999999999980901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2315887.13</v>
      </c>
      <c r="D1011" s="7">
        <f>BILANCA!E6</f>
        <v>2312421.23</v>
      </c>
      <c r="E1011" s="7">
        <v>0</v>
      </c>
      <c r="F1011" s="7">
        <v>0</v>
      </c>
      <c r="G1011" s="8">
        <f t="shared" ref="G1011:G1306" si="38">B1011/1000*C1011+B1011/500*D1011</f>
        <v>6940.7295899999999</v>
      </c>
      <c r="H1011" s="8">
        <f t="shared" si="35"/>
        <v>0.35999999986961484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2247321.63</v>
      </c>
      <c r="D1012" s="2">
        <f>BILANCA!E7</f>
        <v>2252698.54</v>
      </c>
      <c r="E1012" s="2">
        <v>0</v>
      </c>
      <c r="F1012" s="2">
        <v>0</v>
      </c>
      <c r="G1012" s="3">
        <f t="shared" si="38"/>
        <v>13505.437419999998</v>
      </c>
      <c r="H1012" s="3">
        <f t="shared" si="35"/>
        <v>0.83000000007450581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2090384.29</v>
      </c>
      <c r="D1013" s="2">
        <f>BILANCA!E8</f>
        <v>2090384.29</v>
      </c>
      <c r="E1013" s="2">
        <v>0</v>
      </c>
      <c r="F1013" s="2">
        <v>0</v>
      </c>
      <c r="G1013" s="3">
        <f t="shared" si="38"/>
        <v>18813.458610000001</v>
      </c>
      <c r="H1013" s="3">
        <f t="shared" si="35"/>
        <v>0.58000000007450581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2090384.29</v>
      </c>
      <c r="D1014" s="2">
        <f>BILANCA!E9</f>
        <v>2090384.29</v>
      </c>
      <c r="E1014" s="2">
        <v>0</v>
      </c>
      <c r="F1014" s="2">
        <v>0</v>
      </c>
      <c r="G1014" s="3">
        <f t="shared" si="38"/>
        <v>25084.61148</v>
      </c>
      <c r="H1014" s="3">
        <f t="shared" si="35"/>
        <v>0.58000000007450581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156937.33999999991</v>
      </c>
      <c r="D1017" s="2">
        <f>BILANCA!E12</f>
        <v>162314.25000000003</v>
      </c>
      <c r="E1017" s="2">
        <v>0</v>
      </c>
      <c r="F1017" s="2">
        <v>0</v>
      </c>
      <c r="G1017" s="3">
        <f t="shared" si="38"/>
        <v>3370.9608799999996</v>
      </c>
      <c r="H1017" s="3">
        <f t="shared" si="35"/>
        <v>0.58999999993829988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122389.97999999998</v>
      </c>
      <c r="D1018" s="2">
        <f>BILANCA!E13</f>
        <v>117591.45000000001</v>
      </c>
      <c r="E1018" s="2">
        <v>0</v>
      </c>
      <c r="F1018" s="2">
        <v>0</v>
      </c>
      <c r="G1018" s="3">
        <f t="shared" si="38"/>
        <v>2860.58304</v>
      </c>
      <c r="H1018" s="3">
        <f t="shared" si="35"/>
        <v>0.47000000003026798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332926.65999999997</v>
      </c>
      <c r="D1022" s="2">
        <f>BILANCA!E17</f>
        <v>319902.07</v>
      </c>
      <c r="E1022" s="2">
        <v>0</v>
      </c>
      <c r="F1022" s="2">
        <v>0</v>
      </c>
      <c r="G1022" s="3">
        <f t="shared" si="38"/>
        <v>11672.7696</v>
      </c>
      <c r="H1022" s="3">
        <f t="shared" si="35"/>
        <v>0.41000000003259629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210536.68</v>
      </c>
      <c r="D1023" s="2">
        <f>BILANCA!E18</f>
        <v>202310.62</v>
      </c>
      <c r="E1023" s="2">
        <v>0</v>
      </c>
      <c r="F1023" s="2">
        <v>0</v>
      </c>
      <c r="G1023" s="3">
        <f t="shared" si="38"/>
        <v>7997.0529599999991</v>
      </c>
      <c r="H1023" s="3">
        <f t="shared" si="35"/>
        <v>0.70000000001164153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34281.669999999925</v>
      </c>
      <c r="D1024" s="2">
        <f>BILANCA!E19</f>
        <v>23370.270000000019</v>
      </c>
      <c r="E1024" s="2">
        <v>0</v>
      </c>
      <c r="F1024" s="2">
        <v>0</v>
      </c>
      <c r="G1024" s="3">
        <f t="shared" si="38"/>
        <v>1134.3109399999994</v>
      </c>
      <c r="H1024" s="3">
        <f t="shared" si="35"/>
        <v>0.60000000009313226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391798</v>
      </c>
      <c r="D1025" s="2">
        <f>BILANCA!E20</f>
        <v>317601.28999999998</v>
      </c>
      <c r="E1025" s="2">
        <v>0</v>
      </c>
      <c r="F1025" s="2">
        <v>0</v>
      </c>
      <c r="G1025" s="3">
        <f t="shared" si="38"/>
        <v>15405.008699999998</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6906.5</v>
      </c>
      <c r="D1026" s="2">
        <f>BILANCA!E21</f>
        <v>0</v>
      </c>
      <c r="E1026" s="2">
        <v>0</v>
      </c>
      <c r="F1026" s="2">
        <v>0</v>
      </c>
      <c r="G1026" s="3">
        <f t="shared" si="38"/>
        <v>110.504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65221.42</v>
      </c>
      <c r="D1027" s="2">
        <f>BILANCA!E22</f>
        <v>36483.050000000003</v>
      </c>
      <c r="E1027" s="2">
        <v>0</v>
      </c>
      <c r="F1027" s="2">
        <v>0</v>
      </c>
      <c r="G1027" s="3">
        <f t="shared" si="38"/>
        <v>2349.1878400000005</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11315</v>
      </c>
      <c r="D1029" s="2">
        <f>BILANCA!E24</f>
        <v>11315</v>
      </c>
      <c r="E1029" s="2">
        <v>0</v>
      </c>
      <c r="F1029" s="2">
        <v>0</v>
      </c>
      <c r="G1029" s="3">
        <f t="shared" si="38"/>
        <v>644.95499999999993</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228848.17</v>
      </c>
      <c r="D1031" s="2">
        <f>BILANCA!E26</f>
        <v>179814.94</v>
      </c>
      <c r="E1031" s="2">
        <v>0</v>
      </c>
      <c r="F1031" s="2">
        <v>0</v>
      </c>
      <c r="G1031" s="3">
        <f t="shared" si="38"/>
        <v>12358.039050000001</v>
      </c>
      <c r="H1031" s="3">
        <f t="shared" si="35"/>
        <v>0.23000000001047738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669807.42000000004</v>
      </c>
      <c r="D1033" s="2">
        <f>BILANCA!E28</f>
        <v>521844.01</v>
      </c>
      <c r="E1033" s="2">
        <v>0</v>
      </c>
      <c r="F1033" s="2">
        <v>0</v>
      </c>
      <c r="G1033" s="3">
        <f t="shared" si="38"/>
        <v>39410.395120000001</v>
      </c>
      <c r="H1033" s="3">
        <f t="shared" si="35"/>
        <v>0.43000000005122274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21320.340000000004</v>
      </c>
      <c r="E1034" s="2">
        <v>0</v>
      </c>
      <c r="F1034" s="2">
        <v>0</v>
      </c>
      <c r="G1034" s="3">
        <f t="shared" si="38"/>
        <v>1023.3763200000002</v>
      </c>
      <c r="H1034" s="3">
        <f t="shared" si="35"/>
        <v>0.3400000000037835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61062.17</v>
      </c>
      <c r="D1035" s="2">
        <f>BILANCA!E30</f>
        <v>85198.41</v>
      </c>
      <c r="E1035" s="2">
        <v>0</v>
      </c>
      <c r="F1035" s="2">
        <v>0</v>
      </c>
      <c r="G1035" s="3">
        <f t="shared" si="38"/>
        <v>5786.4747500000003</v>
      </c>
      <c r="H1035" s="3">
        <f t="shared" si="35"/>
        <v>0.58000000000174623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61062.17</v>
      </c>
      <c r="D1039" s="2">
        <f>BILANCA!E34</f>
        <v>63878.07</v>
      </c>
      <c r="E1039" s="2">
        <v>0</v>
      </c>
      <c r="F1039" s="2">
        <v>0</v>
      </c>
      <c r="G1039" s="3">
        <f t="shared" si="38"/>
        <v>5475.73099</v>
      </c>
      <c r="H1039" s="3">
        <f t="shared" si="35"/>
        <v>0.23999999999796273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265.68999999999869</v>
      </c>
      <c r="D1050" s="2">
        <f>BILANCA!E45</f>
        <v>32.18999999999869</v>
      </c>
      <c r="E1050" s="2">
        <v>0</v>
      </c>
      <c r="F1050" s="2">
        <v>0</v>
      </c>
      <c r="G1050" s="3">
        <f t="shared" si="38"/>
        <v>13.202799999999844</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10125.23</v>
      </c>
      <c r="D1052" s="2">
        <f>BILANCA!E47</f>
        <v>10125.23</v>
      </c>
      <c r="E1052" s="2">
        <v>0</v>
      </c>
      <c r="F1052" s="2">
        <v>0</v>
      </c>
      <c r="G1052" s="3">
        <f t="shared" si="38"/>
        <v>1275.77898</v>
      </c>
      <c r="H1052" s="3">
        <f t="shared" si="35"/>
        <v>0.45999999999912689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9859.5400000000009</v>
      </c>
      <c r="D1055" s="2">
        <f>BILANCA!E50</f>
        <v>10093.040000000001</v>
      </c>
      <c r="E1055" s="2">
        <v>0</v>
      </c>
      <c r="F1055" s="2">
        <v>0</v>
      </c>
      <c r="G1055" s="3">
        <f t="shared" si="38"/>
        <v>1352.0529000000001</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124263.99</v>
      </c>
      <c r="D1059" s="2">
        <f>BILANCA!E54</f>
        <v>128466.5</v>
      </c>
      <c r="E1059" s="2">
        <v>0</v>
      </c>
      <c r="F1059" s="2">
        <v>0</v>
      </c>
      <c r="G1059" s="3">
        <f t="shared" si="38"/>
        <v>18678.65251</v>
      </c>
      <c r="H1059" s="3">
        <f t="shared" si="35"/>
        <v>0.50999999999476131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124263.99</v>
      </c>
      <c r="D1060" s="2">
        <f>BILANCA!E55</f>
        <v>128466.5</v>
      </c>
      <c r="E1060" s="2">
        <v>0</v>
      </c>
      <c r="F1060" s="2">
        <v>0</v>
      </c>
      <c r="G1060" s="3">
        <f t="shared" si="38"/>
        <v>19059.849500000004</v>
      </c>
      <c r="H1060" s="3">
        <f t="shared" si="35"/>
        <v>0.50999999999476131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68565.5</v>
      </c>
      <c r="D1074" s="2">
        <f>BILANCA!E69</f>
        <v>59722.689999999995</v>
      </c>
      <c r="E1074" s="2">
        <v>0</v>
      </c>
      <c r="F1074" s="2">
        <v>0</v>
      </c>
      <c r="G1074" s="3">
        <f t="shared" si="38"/>
        <v>12032.696319999999</v>
      </c>
      <c r="H1074" s="3">
        <f t="shared" si="35"/>
        <v>0.81000000000494765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10740.1</v>
      </c>
      <c r="D1075" s="2">
        <f>BILANCA!E70</f>
        <v>189.84</v>
      </c>
      <c r="E1075" s="2">
        <v>0</v>
      </c>
      <c r="F1075" s="2">
        <v>0</v>
      </c>
      <c r="G1075" s="3">
        <f t="shared" si="38"/>
        <v>722.78570000000013</v>
      </c>
      <c r="H1075" s="3">
        <f t="shared" si="35"/>
        <v>0.26000000000036039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10740.1</v>
      </c>
      <c r="D1076" s="2">
        <f>BILANCA!E71</f>
        <v>189.84</v>
      </c>
      <c r="E1076" s="2">
        <v>0</v>
      </c>
      <c r="F1076" s="2">
        <v>0</v>
      </c>
      <c r="G1076" s="3">
        <f t="shared" si="38"/>
        <v>733.90548000000013</v>
      </c>
      <c r="H1076" s="3">
        <f t="shared" si="35"/>
        <v>0.26000000000036039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10740.1</v>
      </c>
      <c r="D1078" s="2">
        <f>BILANCA!E73</f>
        <v>189.84</v>
      </c>
      <c r="E1078" s="2">
        <v>0</v>
      </c>
      <c r="F1078" s="2">
        <v>0</v>
      </c>
      <c r="G1078" s="3">
        <f t="shared" si="38"/>
        <v>756.14504000000011</v>
      </c>
      <c r="H1078" s="3">
        <f t="shared" si="35"/>
        <v>0.26000000000036039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8370.58</v>
      </c>
      <c r="D1087" s="2">
        <f>BILANCA!E82</f>
        <v>14794.66</v>
      </c>
      <c r="E1087" s="2">
        <v>0</v>
      </c>
      <c r="F1087" s="2">
        <v>0</v>
      </c>
      <c r="G1087" s="3">
        <f t="shared" si="38"/>
        <v>2922.9123</v>
      </c>
      <c r="H1087" s="3">
        <f t="shared" si="35"/>
        <v>0.76000000000021828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2994.64</v>
      </c>
      <c r="D1090" s="2">
        <f>BILANCA!E85</f>
        <v>3258.59</v>
      </c>
      <c r="E1090" s="2">
        <v>0</v>
      </c>
      <c r="F1090" s="2">
        <v>0</v>
      </c>
      <c r="G1090" s="3">
        <f t="shared" si="38"/>
        <v>760.94560000000001</v>
      </c>
      <c r="H1090" s="3">
        <f t="shared" si="35"/>
        <v>0.76999999999998181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5375.94</v>
      </c>
      <c r="D1092" s="2">
        <f>BILANCA!E87</f>
        <v>11536.07</v>
      </c>
      <c r="E1092" s="2">
        <v>0</v>
      </c>
      <c r="F1092" s="2">
        <v>0</v>
      </c>
      <c r="G1092" s="3">
        <f t="shared" si="38"/>
        <v>2332.7425600000001</v>
      </c>
      <c r="H1092" s="3">
        <f t="shared" si="35"/>
        <v>0.13000000000010914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48506.32</v>
      </c>
      <c r="D1152" s="2">
        <f>BILANCA!E147</f>
        <v>44671.199999999997</v>
      </c>
      <c r="E1152" s="2">
        <v>0</v>
      </c>
      <c r="F1152" s="2">
        <v>0</v>
      </c>
      <c r="G1152" s="3">
        <f t="shared" si="38"/>
        <v>19574.518239999998</v>
      </c>
      <c r="H1152" s="3">
        <f t="shared" si="41"/>
        <v>0.51999999999679858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48506.32</v>
      </c>
      <c r="D1166" s="2">
        <f>BILANCA!E161</f>
        <v>44671.199999999997</v>
      </c>
      <c r="E1166" s="2">
        <v>0</v>
      </c>
      <c r="F1166" s="2">
        <v>0</v>
      </c>
      <c r="G1166" s="3">
        <f t="shared" si="38"/>
        <v>21504.400320000001</v>
      </c>
      <c r="H1166" s="3">
        <f t="shared" si="41"/>
        <v>0.51999999999679858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948.5</v>
      </c>
      <c r="D1176" s="2">
        <f>BILANCA!E171</f>
        <v>66.989999999999995</v>
      </c>
      <c r="E1176" s="2">
        <v>0</v>
      </c>
      <c r="F1176" s="2">
        <v>0</v>
      </c>
      <c r="G1176" s="3">
        <f t="shared" si="38"/>
        <v>179.69168000000002</v>
      </c>
      <c r="H1176" s="3">
        <f t="shared" si="41"/>
        <v>0.51000000000000512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948.5</v>
      </c>
      <c r="D1177" s="2">
        <f>BILANCA!E172</f>
        <v>66.989999999999995</v>
      </c>
      <c r="E1177" s="2">
        <v>0</v>
      </c>
      <c r="F1177" s="2">
        <v>0</v>
      </c>
      <c r="G1177" s="3">
        <f t="shared" si="38"/>
        <v>180.77416000000002</v>
      </c>
      <c r="H1177" s="3">
        <f t="shared" si="41"/>
        <v>0.51000000000000512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2315887.1300000004</v>
      </c>
      <c r="D1180" s="2">
        <f>BILANCA!E176</f>
        <v>2312421.2299999995</v>
      </c>
      <c r="E1180" s="2">
        <v>0</v>
      </c>
      <c r="F1180" s="2">
        <v>0</v>
      </c>
      <c r="G1180" s="3">
        <f t="shared" si="38"/>
        <v>1179924.0303</v>
      </c>
      <c r="H1180" s="3">
        <f t="shared" si="41"/>
        <v>0.35999999986961484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24432.5</v>
      </c>
      <c r="D1181" s="2">
        <f>BILANCA!E177</f>
        <v>433815.23</v>
      </c>
      <c r="E1181" s="2">
        <v>0</v>
      </c>
      <c r="F1181" s="2">
        <v>0</v>
      </c>
      <c r="G1181" s="3">
        <f t="shared" si="38"/>
        <v>152542.76616</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24432.5</v>
      </c>
      <c r="D1182" s="2">
        <f>BILANCA!E178</f>
        <v>433815.23</v>
      </c>
      <c r="E1182" s="2">
        <v>0</v>
      </c>
      <c r="F1182" s="2">
        <v>0</v>
      </c>
      <c r="G1182" s="3">
        <f t="shared" si="38"/>
        <v>153434.82912000001</v>
      </c>
      <c r="H1182" s="3">
        <f t="shared" si="41"/>
        <v>0.72999999998137355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316033.59999999998</v>
      </c>
      <c r="E1183" s="2">
        <v>0</v>
      </c>
      <c r="F1183" s="2">
        <v>0</v>
      </c>
      <c r="G1183" s="3">
        <f t="shared" si="38"/>
        <v>109347.62559999998</v>
      </c>
      <c r="H1183" s="3">
        <f t="shared" si="41"/>
        <v>0.40000000002328306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23798.53</v>
      </c>
      <c r="D1184" s="2">
        <f>BILANCA!E180</f>
        <v>117031.64</v>
      </c>
      <c r="E1184" s="2">
        <v>0</v>
      </c>
      <c r="F1184" s="2">
        <v>0</v>
      </c>
      <c r="G1184" s="3">
        <f t="shared" si="38"/>
        <v>44867.954939999996</v>
      </c>
      <c r="H1184" s="3">
        <f t="shared" si="41"/>
        <v>0.83000000000174623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236.24</v>
      </c>
      <c r="E1185" s="2">
        <v>0</v>
      </c>
      <c r="F1185" s="2">
        <v>0</v>
      </c>
      <c r="G1185" s="3">
        <f t="shared" si="38"/>
        <v>82.974499999999992</v>
      </c>
      <c r="H1185" s="3">
        <f t="shared" si="41"/>
        <v>0.58000000000000917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236.24</v>
      </c>
      <c r="E1188" s="2">
        <v>0</v>
      </c>
      <c r="F1188" s="2">
        <v>0</v>
      </c>
      <c r="G1188" s="3">
        <f t="shared" si="38"/>
        <v>84.396919999999994</v>
      </c>
      <c r="H1188" s="3">
        <f t="shared" si="41"/>
        <v>0.58000000000000917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632.30999999999995</v>
      </c>
      <c r="D1200" s="2">
        <f>BILANCA!E196</f>
        <v>513.75</v>
      </c>
      <c r="E1200" s="2">
        <v>0</v>
      </c>
      <c r="F1200" s="2">
        <v>0</v>
      </c>
      <c r="G1200" s="3">
        <f t="shared" si="38"/>
        <v>315.3639</v>
      </c>
      <c r="H1200" s="3">
        <f t="shared" si="41"/>
        <v>0.55999999999994543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2291454.6300000004</v>
      </c>
      <c r="D1255" s="2">
        <f>BILANCA!E251</f>
        <v>1878605.9999999998</v>
      </c>
      <c r="E1255" s="2">
        <v>0</v>
      </c>
      <c r="F1255" s="2">
        <v>0</v>
      </c>
      <c r="G1255" s="3">
        <f t="shared" si="38"/>
        <v>1481923.3243499999</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2247321.63</v>
      </c>
      <c r="D1256" s="2">
        <f>BILANCA!E252</f>
        <v>2252698.5299999998</v>
      </c>
      <c r="E1256" s="2">
        <v>0</v>
      </c>
      <c r="F1256" s="2">
        <v>0</v>
      </c>
      <c r="G1256" s="3">
        <f t="shared" si="38"/>
        <v>1661168.7977399998</v>
      </c>
      <c r="H1256" s="3">
        <f t="shared" si="41"/>
        <v>0.84000000031664968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2247321.63</v>
      </c>
      <c r="D1257" s="2">
        <f>BILANCA!E253</f>
        <v>2252698.5299999998</v>
      </c>
      <c r="E1257" s="2">
        <v>0</v>
      </c>
      <c r="F1257" s="2">
        <v>0</v>
      </c>
      <c r="G1257" s="3">
        <f t="shared" si="38"/>
        <v>1667921.5164299998</v>
      </c>
      <c r="H1257" s="3">
        <f t="shared" si="41"/>
        <v>0.84000000031664968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-4525.2199999999721</v>
      </c>
      <c r="D1259" s="2">
        <f>BILANCA!E255</f>
        <v>-419034.2</v>
      </c>
      <c r="E1259" s="2">
        <v>0</v>
      </c>
      <c r="F1259" s="2">
        <v>0</v>
      </c>
      <c r="G1259" s="3">
        <f t="shared" si="38"/>
        <v>-209805.81138</v>
      </c>
      <c r="H1259" s="3">
        <f t="shared" si="41"/>
        <v>0.41999999998370185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757487.65</v>
      </c>
      <c r="D1260" s="2">
        <f>BILANCA!E256</f>
        <v>368263.82</v>
      </c>
      <c r="E1260" s="2">
        <v>0</v>
      </c>
      <c r="F1260" s="2">
        <v>0</v>
      </c>
      <c r="G1260" s="3">
        <f t="shared" si="38"/>
        <v>373503.82250000001</v>
      </c>
      <c r="H1260" s="3">
        <f t="shared" si="41"/>
        <v>0.52999999996973202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757487.65</v>
      </c>
      <c r="D1261" s="2">
        <f>BILANCA!E257</f>
        <v>368263.82</v>
      </c>
      <c r="E1261" s="2">
        <v>0</v>
      </c>
      <c r="F1261" s="2">
        <v>0</v>
      </c>
      <c r="G1261" s="3">
        <f t="shared" si="38"/>
        <v>374997.83779000002</v>
      </c>
      <c r="H1261" s="3">
        <f t="shared" si="41"/>
        <v>0.52999999996973202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762012.87</v>
      </c>
      <c r="D1264" s="2">
        <f>BILANCA!E260</f>
        <v>787298.02</v>
      </c>
      <c r="E1264" s="2">
        <v>0</v>
      </c>
      <c r="F1264" s="2">
        <v>0</v>
      </c>
      <c r="G1264" s="3">
        <f t="shared" si="38"/>
        <v>593498.66314000008</v>
      </c>
      <c r="H1264" s="3">
        <f t="shared" si="41"/>
        <v>0.15000000002328306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762012.87</v>
      </c>
      <c r="D1266" s="2">
        <f>BILANCA!E262</f>
        <v>787298.02</v>
      </c>
      <c r="E1266" s="2">
        <v>0</v>
      </c>
      <c r="F1266" s="2">
        <v>0</v>
      </c>
      <c r="G1266" s="3">
        <f t="shared" si="38"/>
        <v>598171.88095999998</v>
      </c>
      <c r="H1266" s="3">
        <f t="shared" si="41"/>
        <v>0.15000000002328306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48658.22</v>
      </c>
      <c r="D1278" s="2">
        <f>BILANCA!E274</f>
        <v>44941.67</v>
      </c>
      <c r="E1278" s="2">
        <v>0</v>
      </c>
      <c r="F1278" s="2">
        <v>0</v>
      </c>
      <c r="G1278" s="3">
        <f t="shared" si="38"/>
        <v>37129.138080000004</v>
      </c>
      <c r="H1278" s="3">
        <f t="shared" si="41"/>
        <v>0.55000000000291038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48658.22</v>
      </c>
      <c r="D1292" s="2">
        <f>BILANCA!E288</f>
        <v>44941.67</v>
      </c>
      <c r="E1292" s="2">
        <v>0</v>
      </c>
      <c r="F1292" s="2">
        <v>0</v>
      </c>
      <c r="G1292" s="3">
        <f t="shared" si="48"/>
        <v>39068.719919999996</v>
      </c>
      <c r="H1292" s="3">
        <f t="shared" si="49"/>
        <v>0.55000000000291038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12955.28</v>
      </c>
      <c r="E1305" s="2">
        <v>0</v>
      </c>
      <c r="F1305" s="2">
        <v>0</v>
      </c>
      <c r="G1305" s="3">
        <f t="shared" si="38"/>
        <v>7643.6152000000002</v>
      </c>
      <c r="H1305" s="3">
        <f t="shared" si="41"/>
        <v>0.28000000000065484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48506.32</v>
      </c>
      <c r="D1306" s="2">
        <f>BILANCA!E303</f>
        <v>31715.919999999998</v>
      </c>
      <c r="E1306" s="2">
        <v>0</v>
      </c>
      <c r="F1306" s="2">
        <v>0</v>
      </c>
      <c r="G1306" s="3">
        <f t="shared" si="38"/>
        <v>33133.695359999998</v>
      </c>
      <c r="H1306" s="3">
        <f t="shared" si="41"/>
        <v>0.40000000000145519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5375.94</v>
      </c>
      <c r="D1311" s="2">
        <f>BILANCA!E308</f>
        <v>11536.07</v>
      </c>
      <c r="E1311" s="2">
        <v>0</v>
      </c>
      <c r="F1311" s="2">
        <v>0</v>
      </c>
      <c r="G1311" s="3">
        <f t="shared" si="52"/>
        <v>8562.8720799999992</v>
      </c>
      <c r="H1311" s="3">
        <f t="shared" si="41"/>
        <v>0.13000000000010914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60791.4</v>
      </c>
      <c r="E1339" s="2">
        <v>0</v>
      </c>
      <c r="F1339" s="2">
        <v>0</v>
      </c>
      <c r="G1339" s="3">
        <f t="shared" si="52"/>
        <v>40000.741200000004</v>
      </c>
      <c r="H1339" s="3">
        <f t="shared" si="41"/>
        <v>0.40000000000145519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24432.5</v>
      </c>
      <c r="D1340" s="2">
        <f>BILANCA!E337</f>
        <v>373023.83</v>
      </c>
      <c r="E1340" s="2">
        <v>0</v>
      </c>
      <c r="F1340" s="2">
        <v>0</v>
      </c>
      <c r="G1340" s="3">
        <f t="shared" si="52"/>
        <v>254258.45280000003</v>
      </c>
      <c r="H1340" s="3">
        <f t="shared" si="41"/>
        <v>0.66999999998370185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3526290.8400000003</v>
      </c>
      <c r="D1510" s="2">
        <f>'RAS-funkcijski'!E114</f>
        <v>4850610.6999999993</v>
      </c>
      <c r="E1510" s="2">
        <v>0</v>
      </c>
      <c r="F1510" s="2">
        <v>0</v>
      </c>
      <c r="G1510" s="3">
        <f t="shared" si="52"/>
        <v>1455026.3463999999</v>
      </c>
      <c r="H1510" s="3">
        <f t="shared" si="63"/>
        <v>0.46000000042840838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3300323.47</v>
      </c>
      <c r="D1511" s="2">
        <f>'RAS-funkcijski'!E115</f>
        <v>4593012.3099999996</v>
      </c>
      <c r="E1511" s="2">
        <v>0</v>
      </c>
      <c r="F1511" s="2">
        <v>0</v>
      </c>
      <c r="G1511" s="3">
        <f t="shared" si="52"/>
        <v>1385984.63799</v>
      </c>
      <c r="H1511" s="3">
        <f t="shared" si="63"/>
        <v>0.77999999979510903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3300323.47</v>
      </c>
      <c r="D1512" s="2">
        <f>'RAS-funkcijski'!E116</f>
        <v>4593012.3099999996</v>
      </c>
      <c r="E1512" s="2">
        <v>0</v>
      </c>
      <c r="F1512" s="2">
        <v>0</v>
      </c>
      <c r="G1512" s="3">
        <f t="shared" si="52"/>
        <v>1398470.9860799999</v>
      </c>
      <c r="H1512" s="3">
        <f t="shared" si="63"/>
        <v>0.77999999979510903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225967.37</v>
      </c>
      <c r="D1522" s="2">
        <f>'RAS-funkcijski'!E126</f>
        <v>257598.39</v>
      </c>
      <c r="E1522" s="2">
        <v>0</v>
      </c>
      <c r="F1522" s="2">
        <v>0</v>
      </c>
      <c r="G1522" s="3">
        <f t="shared" si="52"/>
        <v>90422.026299999998</v>
      </c>
      <c r="H1522" s="3">
        <f t="shared" si="63"/>
        <v>0.76000000000931323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3526290.8400000003</v>
      </c>
      <c r="D1537" s="14">
        <f>'RAS-funkcijski'!E141</f>
        <v>4850610.6999999993</v>
      </c>
      <c r="E1537" s="14">
        <v>0</v>
      </c>
      <c r="F1537" s="14">
        <v>0</v>
      </c>
      <c r="G1537" s="15">
        <f t="shared" si="52"/>
        <v>1812169.1768799999</v>
      </c>
      <c r="H1537" s="15">
        <f t="shared" si="63"/>
        <v>0.46000000042840838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173048.3</v>
      </c>
      <c r="E1538" s="7">
        <v>0</v>
      </c>
      <c r="F1538" s="7">
        <v>0</v>
      </c>
      <c r="G1538" s="8">
        <f t="shared" si="52"/>
        <v>346.09659999999997</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173048.3</v>
      </c>
      <c r="E1555" s="2">
        <v>0</v>
      </c>
      <c r="F1555" s="2">
        <v>0</v>
      </c>
      <c r="G1555" s="3">
        <f t="shared" si="52"/>
        <v>6229.7387999999992</v>
      </c>
      <c r="H1555" s="3">
        <f t="shared" si="63"/>
        <v>0.29999999998835847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173048.3</v>
      </c>
      <c r="E1556" s="2">
        <v>0</v>
      </c>
      <c r="F1556" s="2">
        <v>0</v>
      </c>
      <c r="G1556" s="3">
        <f t="shared" si="52"/>
        <v>6575.835399999999</v>
      </c>
      <c r="H1556" s="3">
        <f t="shared" si="63"/>
        <v>0.29999999998835847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173048.3</v>
      </c>
      <c r="E1557" s="2">
        <v>0</v>
      </c>
      <c r="F1557" s="2">
        <v>0</v>
      </c>
      <c r="G1557" s="3">
        <f t="shared" si="52"/>
        <v>6921.9319999999998</v>
      </c>
      <c r="H1557" s="3">
        <f t="shared" si="63"/>
        <v>0.29999999998835847</v>
      </c>
      <c r="I1557" s="11">
        <f t="shared" ref="I1557:I1562" si="66">G1557*H1557</f>
        <v>2076.5795999194179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24432.5</v>
      </c>
      <c r="D1582" s="7"/>
      <c r="E1582" s="7">
        <v>0</v>
      </c>
      <c r="F1582" s="7">
        <v>0</v>
      </c>
      <c r="G1582" s="8">
        <f t="shared" ref="G1582:G1686" si="70">B1582/1000*C1582</f>
        <v>24.432500000000001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4881469.6900000013</v>
      </c>
      <c r="D1583" s="2">
        <v>0</v>
      </c>
      <c r="E1583" s="2">
        <v>0</v>
      </c>
      <c r="F1583" s="2">
        <v>0</v>
      </c>
      <c r="G1583" s="3">
        <f t="shared" si="70"/>
        <v>9762.9393800000034</v>
      </c>
      <c r="H1583" s="3">
        <f t="shared" si="71"/>
        <v>0.30999999865889549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4856184.540000001</v>
      </c>
      <c r="D1585" s="2">
        <v>0</v>
      </c>
      <c r="E1585" s="2">
        <v>0</v>
      </c>
      <c r="F1585" s="2">
        <v>0</v>
      </c>
      <c r="G1585" s="3">
        <f t="shared" si="70"/>
        <v>19424.738160000004</v>
      </c>
      <c r="H1585" s="3">
        <f t="shared" si="71"/>
        <v>0.45999999903142452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4093209.62</v>
      </c>
      <c r="D1586" s="2">
        <v>0</v>
      </c>
      <c r="E1586" s="2">
        <v>0</v>
      </c>
      <c r="F1586" s="2">
        <v>0</v>
      </c>
      <c r="G1586" s="3">
        <f t="shared" si="70"/>
        <v>20466.0481</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757968.74</v>
      </c>
      <c r="D1587" s="2">
        <v>0</v>
      </c>
      <c r="E1587" s="2">
        <v>0</v>
      </c>
      <c r="F1587" s="2">
        <v>0</v>
      </c>
      <c r="G1587" s="3">
        <f t="shared" si="70"/>
        <v>4547.8124399999997</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2866.48</v>
      </c>
      <c r="D1588" s="2">
        <v>0</v>
      </c>
      <c r="E1588" s="2">
        <v>0</v>
      </c>
      <c r="F1588" s="2">
        <v>0</v>
      </c>
      <c r="G1588" s="3">
        <f t="shared" si="70"/>
        <v>20.065360000000002</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2139.6999999999998</v>
      </c>
      <c r="D1593" s="2">
        <v>0</v>
      </c>
      <c r="E1593" s="2">
        <v>0</v>
      </c>
      <c r="F1593" s="2">
        <v>0</v>
      </c>
      <c r="G1593" s="3">
        <f t="shared" si="70"/>
        <v>25.676399999999997</v>
      </c>
      <c r="H1593" s="3">
        <f t="shared" si="71"/>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25285.15</v>
      </c>
      <c r="D1594" s="2">
        <v>0</v>
      </c>
      <c r="E1594" s="2">
        <v>0</v>
      </c>
      <c r="F1594" s="2">
        <v>0</v>
      </c>
      <c r="G1594" s="3">
        <f t="shared" si="70"/>
        <v>328.70695000000001</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4472086.9600000009</v>
      </c>
      <c r="D1602" s="2">
        <v>0</v>
      </c>
      <c r="E1602" s="2">
        <v>0</v>
      </c>
      <c r="F1602" s="2">
        <v>0</v>
      </c>
      <c r="G1602" s="3">
        <f t="shared" si="70"/>
        <v>93913.826160000026</v>
      </c>
      <c r="H1602" s="3">
        <f t="shared" si="71"/>
        <v>3.9999999105930328E-2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4446801.8100000005</v>
      </c>
      <c r="D1604" s="2">
        <v>0</v>
      </c>
      <c r="E1604" s="2">
        <v>0</v>
      </c>
      <c r="F1604" s="2">
        <v>0</v>
      </c>
      <c r="G1604" s="3">
        <f t="shared" si="70"/>
        <v>102276.44163000002</v>
      </c>
      <c r="H1604" s="3">
        <f t="shared" si="71"/>
        <v>0.18999999947845936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3777176.02</v>
      </c>
      <c r="D1605" s="2">
        <v>0</v>
      </c>
      <c r="E1605" s="2">
        <v>0</v>
      </c>
      <c r="F1605" s="2">
        <v>0</v>
      </c>
      <c r="G1605" s="3">
        <f t="shared" si="70"/>
        <v>90652.224480000004</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664735.63</v>
      </c>
      <c r="D1606" s="2">
        <v>0</v>
      </c>
      <c r="E1606" s="2">
        <v>0</v>
      </c>
      <c r="F1606" s="2">
        <v>0</v>
      </c>
      <c r="G1606" s="3">
        <f t="shared" si="70"/>
        <v>16618.390750000002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2631.9</v>
      </c>
      <c r="D1607" s="2">
        <v>0</v>
      </c>
      <c r="E1607" s="2">
        <v>0</v>
      </c>
      <c r="F1607" s="2">
        <v>0</v>
      </c>
      <c r="G1607" s="3">
        <f t="shared" si="70"/>
        <v>68.429400000000001</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2258.2600000000002</v>
      </c>
      <c r="D1612" s="2">
        <v>0</v>
      </c>
      <c r="E1612" s="2">
        <v>0</v>
      </c>
      <c r="F1612" s="2">
        <v>0</v>
      </c>
      <c r="G1612" s="3">
        <f t="shared" si="70"/>
        <v>70.006060000000005</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25285.15</v>
      </c>
      <c r="D1613" s="2">
        <v>0</v>
      </c>
      <c r="E1613" s="2">
        <v>0</v>
      </c>
      <c r="F1613" s="2">
        <v>0</v>
      </c>
      <c r="G1613" s="3">
        <f t="shared" si="70"/>
        <v>809.12480000000005</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433815.23000000045</v>
      </c>
      <c r="D1621" s="2">
        <v>0</v>
      </c>
      <c r="E1621" s="2">
        <v>0</v>
      </c>
      <c r="F1621" s="2">
        <v>0</v>
      </c>
      <c r="G1621" s="3">
        <f t="shared" si="70"/>
        <v>17352.609200000017</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60791.4</v>
      </c>
      <c r="D1622" s="2">
        <v>0</v>
      </c>
      <c r="E1622" s="2">
        <v>0</v>
      </c>
      <c r="F1622" s="2">
        <v>0</v>
      </c>
      <c r="G1622" s="3">
        <f t="shared" si="70"/>
        <v>2492.4474</v>
      </c>
      <c r="H1622" s="3">
        <f t="shared" si="71"/>
        <v>0.40000000000145519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60791.4</v>
      </c>
      <c r="D1628" s="2">
        <v>0</v>
      </c>
      <c r="E1628" s="2">
        <v>0</v>
      </c>
      <c r="F1628" s="2">
        <v>0</v>
      </c>
      <c r="G1628" s="3">
        <f t="shared" si="70"/>
        <v>2857.1958</v>
      </c>
      <c r="H1628" s="3">
        <f t="shared" si="71"/>
        <v>0.40000000000145519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60791.4</v>
      </c>
      <c r="D1634" s="2">
        <v>0</v>
      </c>
      <c r="E1634" s="2">
        <v>0</v>
      </c>
      <c r="F1634" s="2">
        <v>0</v>
      </c>
      <c r="G1634" s="3">
        <f t="shared" si="70"/>
        <v>3221.9441999999999</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60791.4</v>
      </c>
      <c r="D1635" s="2">
        <v>0</v>
      </c>
      <c r="E1635" s="2">
        <v>0</v>
      </c>
      <c r="F1635" s="2">
        <v>0</v>
      </c>
      <c r="G1635" s="3">
        <f t="shared" si="70"/>
        <v>3282.7356</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373023.83</v>
      </c>
      <c r="D1681" s="2">
        <v>0</v>
      </c>
      <c r="E1681" s="2">
        <v>0</v>
      </c>
      <c r="F1681" s="2">
        <v>0</v>
      </c>
      <c r="G1681" s="3">
        <f t="shared" si="70"/>
        <v>37302.383000000002</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373023.83</v>
      </c>
      <c r="D1683" s="2">
        <v>0</v>
      </c>
      <c r="E1683" s="2">
        <v>0</v>
      </c>
      <c r="F1683" s="2">
        <v>0</v>
      </c>
      <c r="G1683" s="3">
        <f t="shared" si="70"/>
        <v>38048.430659999998</v>
      </c>
      <c r="H1683" s="3">
        <f t="shared" si="71"/>
        <v>0.16999999998370185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34547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3656</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3541148.9400000004</v>
      </c>
      <c r="I17" s="275">
        <f>'PR-RAS'!E6</f>
        <v>4436101.72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3496457.59</v>
      </c>
      <c r="I18" s="275">
        <f>'PR-RAS'!E152</f>
        <v>4825325.5500000007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4525.21999999939</v>
      </c>
      <c r="I20" s="275">
        <f>'PR-RAS'!E650</f>
        <v>419034.20000000135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2247321.63</v>
      </c>
      <c r="I22" s="275">
        <f>BILANCA!E7</f>
        <v>2252698.54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68565.5</v>
      </c>
      <c r="I23" s="275">
        <f>BILANCA!E69</f>
        <v>59722.689999999995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24432.5</v>
      </c>
      <c r="I24" s="275">
        <f>BILANCA!E177</f>
        <v>433815.23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2291454.6300000004</v>
      </c>
      <c r="I25" s="275">
        <f>BILANCA!E251</f>
        <v>1878605.9999999998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3526290.8400000003</v>
      </c>
      <c r="I30" s="275">
        <f>'RAS-funkcijski'!E114</f>
        <v>4850610.6999999993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3526290.8400000003</v>
      </c>
      <c r="I31" s="275">
        <f>'RAS-funkcijski'!E141</f>
        <v>4850610.6999999993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173048.3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173048.3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24432.5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433815.23000000045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60791.4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373023.83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1" zoomScaleNormal="100" workbookViewId="0">
      <selection activeCell="E299" sqref="E2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3541148.9400000004</v>
      </c>
      <c r="E6" s="60">
        <f>E7+E43+E49+E82+E106+E125+E134+E140</f>
        <v>4436101.72</v>
      </c>
      <c r="F6" s="45">
        <f t="shared" ref="F6:F132" si="0">IF(D6&lt;&gt;0,IF(E6/D6&gt;=100,"&gt;&gt;100",E6/D6*100),"-")</f>
        <v>125.27294940607607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534486.96</v>
      </c>
      <c r="E49" s="60">
        <f>E50+E53+E58+E61+E64+E68+E71+E74+E77</f>
        <v>719027.7</v>
      </c>
      <c r="F49" s="45">
        <f t="shared" si="0"/>
        <v>134.52670575910776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522071.84</v>
      </c>
      <c r="E68" s="60">
        <f t="shared" si="11"/>
        <v>719027.7</v>
      </c>
      <c r="F68" s="45">
        <f t="shared" si="0"/>
        <v>137.72581566552219</v>
      </c>
    </row>
    <row r="69" spans="1:6" ht="12.75" customHeight="1" x14ac:dyDescent="0.2">
      <c r="A69" s="63" t="s">
        <v>141</v>
      </c>
      <c r="B69" s="64" t="s">
        <v>142</v>
      </c>
      <c r="C69" s="247" t="s">
        <v>141</v>
      </c>
      <c r="D69" s="194">
        <v>522071.84</v>
      </c>
      <c r="E69" s="194">
        <v>719027.7</v>
      </c>
      <c r="F69" s="45">
        <f t="shared" si="0"/>
        <v>137.72581566552219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9436.7900000000009</v>
      </c>
      <c r="E74" s="60">
        <f t="shared" si="13"/>
        <v>0</v>
      </c>
      <c r="F74" s="45">
        <f t="shared" si="0"/>
        <v>0</v>
      </c>
    </row>
    <row r="75" spans="1:6" ht="12.75" customHeight="1" x14ac:dyDescent="0.2">
      <c r="A75" s="63" t="s">
        <v>153</v>
      </c>
      <c r="B75" s="65" t="s">
        <v>154</v>
      </c>
      <c r="C75" s="247" t="s">
        <v>153</v>
      </c>
      <c r="D75" s="194">
        <v>9436.7900000000009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2978.33</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2978.33</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105.25</v>
      </c>
      <c r="E82" s="60">
        <f t="shared" si="15"/>
        <v>47.69</v>
      </c>
      <c r="F82" s="45">
        <f t="shared" si="0"/>
        <v>45.311163895486935</v>
      </c>
    </row>
    <row r="83" spans="1:6" ht="12.75" customHeight="1" x14ac:dyDescent="0.2">
      <c r="A83" s="63">
        <v>641</v>
      </c>
      <c r="B83" s="64" t="s">
        <v>169</v>
      </c>
      <c r="C83" s="247" t="s">
        <v>170</v>
      </c>
      <c r="D83" s="60">
        <f t="shared" ref="D83:E83" si="16">SUM(D84:D90)</f>
        <v>105.25</v>
      </c>
      <c r="E83" s="60">
        <f t="shared" si="16"/>
        <v>47.69</v>
      </c>
      <c r="F83" s="45">
        <f t="shared" si="0"/>
        <v>45.311163895486935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105.25</v>
      </c>
      <c r="E85" s="194">
        <v>47.69</v>
      </c>
      <c r="F85" s="45">
        <f t="shared" si="0"/>
        <v>45.311163895486935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502973.49</v>
      </c>
      <c r="E106" s="60">
        <f>E107+E112+E120+E124</f>
        <v>463836.37</v>
      </c>
      <c r="F106" s="45">
        <f t="shared" si="0"/>
        <v>92.218850341396717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502973.49</v>
      </c>
      <c r="E112" s="60">
        <f t="shared" si="20"/>
        <v>463836.37</v>
      </c>
      <c r="F112" s="45">
        <f t="shared" si="0"/>
        <v>92.218850341396717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502973.49</v>
      </c>
      <c r="E117" s="194">
        <v>463836.37</v>
      </c>
      <c r="F117" s="45">
        <f t="shared" si="0"/>
        <v>92.218850341396717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2503583.2400000002</v>
      </c>
      <c r="E134" s="60">
        <f t="shared" si="25"/>
        <v>3253189.96</v>
      </c>
      <c r="F134" s="45">
        <f t="shared" ref="F134:F229" si="26">IF(D134&lt;&gt;0,IF(E134/D134&gt;=100,"&gt;&gt;100",E134/D134*100),"-")</f>
        <v>129.94135397711003</v>
      </c>
    </row>
    <row r="135" spans="1:6" ht="24" x14ac:dyDescent="0.2">
      <c r="A135" s="63">
        <v>671</v>
      </c>
      <c r="B135" s="182" t="s">
        <v>273</v>
      </c>
      <c r="C135" s="247" t="s">
        <v>274</v>
      </c>
      <c r="D135" s="60">
        <f t="shared" ref="D135:E135" si="27">SUM(D136:D138)</f>
        <v>2503583.2400000002</v>
      </c>
      <c r="E135" s="60">
        <f t="shared" si="27"/>
        <v>3253189.96</v>
      </c>
      <c r="F135" s="45">
        <f t="shared" si="26"/>
        <v>129.94135397711003</v>
      </c>
    </row>
    <row r="136" spans="1:6" ht="12.75" customHeight="1" x14ac:dyDescent="0.2">
      <c r="A136" s="63">
        <v>6711</v>
      </c>
      <c r="B136" s="65" t="s">
        <v>275</v>
      </c>
      <c r="C136" s="247" t="s">
        <v>276</v>
      </c>
      <c r="D136" s="194">
        <v>2474298.9900000002</v>
      </c>
      <c r="E136" s="194">
        <v>3229053.71</v>
      </c>
      <c r="F136" s="45">
        <f t="shared" si="26"/>
        <v>130.5037799817394</v>
      </c>
    </row>
    <row r="137" spans="1:6" ht="24" x14ac:dyDescent="0.2">
      <c r="A137" s="63">
        <v>6712</v>
      </c>
      <c r="B137" s="182" t="s">
        <v>277</v>
      </c>
      <c r="C137" s="247" t="s">
        <v>278</v>
      </c>
      <c r="D137" s="194">
        <v>29284.25</v>
      </c>
      <c r="E137" s="194">
        <v>24136.25</v>
      </c>
      <c r="F137" s="45">
        <f t="shared" si="26"/>
        <v>82.420584443856342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3496457.59</v>
      </c>
      <c r="E152" s="60">
        <f>E153+E164+E202+E221+E230+E262+E273</f>
        <v>4825325.5500000007</v>
      </c>
      <c r="F152" s="45">
        <f t="shared" si="26"/>
        <v>138.00612264826586</v>
      </c>
    </row>
    <row r="153" spans="1:6" ht="12.75" customHeight="1" x14ac:dyDescent="0.2">
      <c r="A153" s="63">
        <v>31</v>
      </c>
      <c r="B153" s="64" t="s">
        <v>308</v>
      </c>
      <c r="C153" s="247" t="s">
        <v>309</v>
      </c>
      <c r="D153" s="60">
        <f t="shared" ref="D153:E153" si="30">D154+D159+D160</f>
        <v>2825954.36</v>
      </c>
      <c r="E153" s="60">
        <f t="shared" si="30"/>
        <v>4065655.31</v>
      </c>
      <c r="F153" s="45">
        <f t="shared" si="26"/>
        <v>143.86839955900774</v>
      </c>
    </row>
    <row r="154" spans="1:6" ht="12.75" customHeight="1" x14ac:dyDescent="0.2">
      <c r="A154" s="63">
        <v>311</v>
      </c>
      <c r="B154" s="64" t="s">
        <v>310</v>
      </c>
      <c r="C154" s="247" t="s">
        <v>311</v>
      </c>
      <c r="D154" s="60">
        <f t="shared" ref="D154:E154" si="31">SUM(D155:D158)</f>
        <v>2202486.0699999998</v>
      </c>
      <c r="E154" s="60">
        <f t="shared" si="31"/>
        <v>3231676.02</v>
      </c>
      <c r="F154" s="45">
        <f t="shared" si="26"/>
        <v>146.7285566078518</v>
      </c>
    </row>
    <row r="155" spans="1:6" ht="12.75" customHeight="1" x14ac:dyDescent="0.2">
      <c r="A155" s="63">
        <v>3111</v>
      </c>
      <c r="B155" s="64" t="s">
        <v>312</v>
      </c>
      <c r="C155" s="247" t="s">
        <v>313</v>
      </c>
      <c r="D155" s="194">
        <v>2177535.75</v>
      </c>
      <c r="E155" s="194">
        <v>3187009.55</v>
      </c>
      <c r="F155" s="45">
        <f t="shared" si="26"/>
        <v>146.35854084140755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24950.32</v>
      </c>
      <c r="E157" s="194">
        <v>44666.47</v>
      </c>
      <c r="F157" s="45">
        <f t="shared" si="26"/>
        <v>179.0216317866865</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260057.87</v>
      </c>
      <c r="E159" s="194">
        <v>302077.36</v>
      </c>
      <c r="F159" s="45">
        <f t="shared" si="26"/>
        <v>116.15774596631125</v>
      </c>
    </row>
    <row r="160" spans="1:6" ht="12.75" customHeight="1" x14ac:dyDescent="0.2">
      <c r="A160" s="63">
        <v>313</v>
      </c>
      <c r="B160" s="65" t="s">
        <v>322</v>
      </c>
      <c r="C160" s="247" t="s">
        <v>323</v>
      </c>
      <c r="D160" s="60">
        <f t="shared" ref="D160:E160" si="32">SUM(D161:D163)</f>
        <v>363410.42</v>
      </c>
      <c r="E160" s="60">
        <f t="shared" si="32"/>
        <v>531901.93000000005</v>
      </c>
      <c r="F160" s="45">
        <f t="shared" si="26"/>
        <v>146.36397327297331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363410.42</v>
      </c>
      <c r="E162" s="194">
        <v>531901.93000000005</v>
      </c>
      <c r="F162" s="45">
        <f t="shared" si="26"/>
        <v>146.36397327297331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667808</v>
      </c>
      <c r="E164" s="60">
        <f>E165+E170+E178+E188+E189+E194</f>
        <v>756803.76</v>
      </c>
      <c r="F164" s="45">
        <f t="shared" si="26"/>
        <v>113.3265489482007</v>
      </c>
    </row>
    <row r="165" spans="1:6" ht="12.75" customHeight="1" x14ac:dyDescent="0.2">
      <c r="A165" s="63">
        <v>321</v>
      </c>
      <c r="B165" s="64" t="s">
        <v>332</v>
      </c>
      <c r="C165" s="247" t="s">
        <v>333</v>
      </c>
      <c r="D165" s="60">
        <f t="shared" ref="D165:E165" si="33">SUM(D166:D169)</f>
        <v>98581.290000000023</v>
      </c>
      <c r="E165" s="60">
        <f t="shared" si="33"/>
        <v>127050.45999999999</v>
      </c>
      <c r="F165" s="45">
        <f t="shared" si="26"/>
        <v>128.87887752331093</v>
      </c>
    </row>
    <row r="166" spans="1:6" ht="12.75" customHeight="1" x14ac:dyDescent="0.2">
      <c r="A166" s="63">
        <v>3211</v>
      </c>
      <c r="B166" s="64" t="s">
        <v>334</v>
      </c>
      <c r="C166" s="247" t="s">
        <v>335</v>
      </c>
      <c r="D166" s="194">
        <v>3344.82</v>
      </c>
      <c r="E166" s="194">
        <v>6606.68</v>
      </c>
      <c r="F166" s="45">
        <f t="shared" si="26"/>
        <v>197.5197469520034</v>
      </c>
    </row>
    <row r="167" spans="1:6" ht="12.75" customHeight="1" x14ac:dyDescent="0.2">
      <c r="A167" s="63">
        <v>3212</v>
      </c>
      <c r="B167" s="64" t="s">
        <v>336</v>
      </c>
      <c r="C167" s="247" t="s">
        <v>337</v>
      </c>
      <c r="D167" s="194">
        <v>89136.21</v>
      </c>
      <c r="E167" s="194">
        <v>111818.04</v>
      </c>
      <c r="F167" s="45">
        <f t="shared" si="26"/>
        <v>125.44625803587563</v>
      </c>
    </row>
    <row r="168" spans="1:6" ht="12.75" customHeight="1" x14ac:dyDescent="0.2">
      <c r="A168" s="63">
        <v>3213</v>
      </c>
      <c r="B168" s="64" t="s">
        <v>338</v>
      </c>
      <c r="C168" s="247" t="s">
        <v>339</v>
      </c>
      <c r="D168" s="194">
        <v>3104.91</v>
      </c>
      <c r="E168" s="194">
        <v>5894.34</v>
      </c>
      <c r="F168" s="45">
        <f t="shared" si="26"/>
        <v>189.83931901407772</v>
      </c>
    </row>
    <row r="169" spans="1:6" ht="12.75" customHeight="1" x14ac:dyDescent="0.2">
      <c r="A169" s="63">
        <v>3214</v>
      </c>
      <c r="B169" s="64" t="s">
        <v>340</v>
      </c>
      <c r="C169" s="247" t="s">
        <v>341</v>
      </c>
      <c r="D169" s="194">
        <v>2995.35</v>
      </c>
      <c r="E169" s="194">
        <v>2731.4</v>
      </c>
      <c r="F169" s="45">
        <f t="shared" si="26"/>
        <v>91.188008079189416</v>
      </c>
    </row>
    <row r="170" spans="1:6" ht="12.75" customHeight="1" x14ac:dyDescent="0.2">
      <c r="A170" s="63">
        <v>322</v>
      </c>
      <c r="B170" s="64" t="s">
        <v>342</v>
      </c>
      <c r="C170" s="247" t="s">
        <v>343</v>
      </c>
      <c r="D170" s="60">
        <f t="shared" ref="D170:E170" si="34">SUM(D171:D177)</f>
        <v>399543.26999999996</v>
      </c>
      <c r="E170" s="60">
        <f t="shared" si="34"/>
        <v>442032.94000000006</v>
      </c>
      <c r="F170" s="45">
        <f t="shared" si="26"/>
        <v>110.63456030682237</v>
      </c>
    </row>
    <row r="171" spans="1:6" ht="12.75" customHeight="1" x14ac:dyDescent="0.2">
      <c r="A171" s="63">
        <v>3221</v>
      </c>
      <c r="B171" s="64" t="s">
        <v>344</v>
      </c>
      <c r="C171" s="247" t="s">
        <v>345</v>
      </c>
      <c r="D171" s="194">
        <v>80202.509999999995</v>
      </c>
      <c r="E171" s="194">
        <v>90012.66</v>
      </c>
      <c r="F171" s="45">
        <f t="shared" si="26"/>
        <v>112.23172441859988</v>
      </c>
    </row>
    <row r="172" spans="1:6" ht="12.75" customHeight="1" x14ac:dyDescent="0.2">
      <c r="A172" s="63">
        <v>3222</v>
      </c>
      <c r="B172" s="64" t="s">
        <v>346</v>
      </c>
      <c r="C172" s="247" t="s">
        <v>347</v>
      </c>
      <c r="D172" s="194">
        <v>225967.37</v>
      </c>
      <c r="E172" s="194">
        <v>257598.39</v>
      </c>
      <c r="F172" s="45">
        <f t="shared" si="26"/>
        <v>113.99804759421681</v>
      </c>
    </row>
    <row r="173" spans="1:6" ht="12.75" customHeight="1" x14ac:dyDescent="0.2">
      <c r="A173" s="63">
        <v>3223</v>
      </c>
      <c r="B173" s="65" t="s">
        <v>348</v>
      </c>
      <c r="C173" s="247" t="s">
        <v>349</v>
      </c>
      <c r="D173" s="194">
        <v>58559.69</v>
      </c>
      <c r="E173" s="194">
        <v>69402.11</v>
      </c>
      <c r="F173" s="45">
        <f t="shared" si="26"/>
        <v>118.51515948940303</v>
      </c>
    </row>
    <row r="174" spans="1:6" ht="12.75" customHeight="1" x14ac:dyDescent="0.2">
      <c r="A174" s="63">
        <v>3224</v>
      </c>
      <c r="B174" s="65" t="s">
        <v>350</v>
      </c>
      <c r="C174" s="247" t="s">
        <v>351</v>
      </c>
      <c r="D174" s="194">
        <v>14368.04</v>
      </c>
      <c r="E174" s="194">
        <v>19810.759999999998</v>
      </c>
      <c r="F174" s="45">
        <f t="shared" si="26"/>
        <v>137.88074086653432</v>
      </c>
    </row>
    <row r="175" spans="1:6" ht="12.75" customHeight="1" x14ac:dyDescent="0.2">
      <c r="A175" s="63">
        <v>3225</v>
      </c>
      <c r="B175" s="65" t="s">
        <v>352</v>
      </c>
      <c r="C175" s="247" t="s">
        <v>353</v>
      </c>
      <c r="D175" s="194">
        <v>6895.47</v>
      </c>
      <c r="E175" s="194">
        <v>4202.51</v>
      </c>
      <c r="F175" s="45">
        <f t="shared" si="26"/>
        <v>60.945954372943397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13550.19</v>
      </c>
      <c r="E177" s="194">
        <v>1006.51</v>
      </c>
      <c r="F177" s="45">
        <f t="shared" si="26"/>
        <v>7.4280139245279955</v>
      </c>
    </row>
    <row r="178" spans="1:6" ht="12.75" customHeight="1" x14ac:dyDescent="0.2">
      <c r="A178" s="63">
        <v>323</v>
      </c>
      <c r="B178" s="65" t="s">
        <v>358</v>
      </c>
      <c r="C178" s="247" t="s">
        <v>359</v>
      </c>
      <c r="D178" s="60">
        <f t="shared" ref="D178:E178" si="35">SUM(D179:D187)</f>
        <v>153053.57999999999</v>
      </c>
      <c r="E178" s="60">
        <f t="shared" si="35"/>
        <v>165038.46</v>
      </c>
      <c r="F178" s="45">
        <f t="shared" si="26"/>
        <v>107.83051268712565</v>
      </c>
    </row>
    <row r="179" spans="1:6" ht="12.75" customHeight="1" x14ac:dyDescent="0.2">
      <c r="A179" s="63">
        <v>3231</v>
      </c>
      <c r="B179" s="65" t="s">
        <v>360</v>
      </c>
      <c r="C179" s="247" t="s">
        <v>361</v>
      </c>
      <c r="D179" s="194">
        <v>17692.43</v>
      </c>
      <c r="E179" s="194">
        <v>19859.77</v>
      </c>
      <c r="F179" s="45">
        <f t="shared" si="26"/>
        <v>112.2500979232361</v>
      </c>
    </row>
    <row r="180" spans="1:6" ht="12.75" customHeight="1" x14ac:dyDescent="0.2">
      <c r="A180" s="63">
        <v>3232</v>
      </c>
      <c r="B180" s="65" t="s">
        <v>362</v>
      </c>
      <c r="C180" s="247" t="s">
        <v>363</v>
      </c>
      <c r="D180" s="194">
        <v>38167.24</v>
      </c>
      <c r="E180" s="194">
        <v>44922.43</v>
      </c>
      <c r="F180" s="45">
        <f t="shared" si="26"/>
        <v>117.6989219026579</v>
      </c>
    </row>
    <row r="181" spans="1:6" ht="12.75" customHeight="1" x14ac:dyDescent="0.2">
      <c r="A181" s="63">
        <v>3233</v>
      </c>
      <c r="B181" s="65" t="s">
        <v>364</v>
      </c>
      <c r="C181" s="247" t="s">
        <v>365</v>
      </c>
      <c r="D181" s="194">
        <v>673.33</v>
      </c>
      <c r="E181" s="194">
        <v>0</v>
      </c>
      <c r="F181" s="45">
        <f t="shared" si="26"/>
        <v>0</v>
      </c>
    </row>
    <row r="182" spans="1:6" ht="12.75" customHeight="1" x14ac:dyDescent="0.2">
      <c r="A182" s="63">
        <v>3234</v>
      </c>
      <c r="B182" s="65" t="s">
        <v>366</v>
      </c>
      <c r="C182" s="247" t="s">
        <v>367</v>
      </c>
      <c r="D182" s="194">
        <v>43543.92</v>
      </c>
      <c r="E182" s="194">
        <v>51617.26</v>
      </c>
      <c r="F182" s="45">
        <f t="shared" si="26"/>
        <v>118.54068260276063</v>
      </c>
    </row>
    <row r="183" spans="1:6" ht="12.75" customHeight="1" x14ac:dyDescent="0.2">
      <c r="A183" s="63">
        <v>3235</v>
      </c>
      <c r="B183" s="64" t="s">
        <v>368</v>
      </c>
      <c r="C183" s="247" t="s">
        <v>369</v>
      </c>
      <c r="D183" s="194">
        <v>8822.0400000000009</v>
      </c>
      <c r="E183" s="194">
        <v>8803.14</v>
      </c>
      <c r="F183" s="45">
        <f t="shared" si="26"/>
        <v>99.785763836935658</v>
      </c>
    </row>
    <row r="184" spans="1:6" ht="12.75" customHeight="1" x14ac:dyDescent="0.2">
      <c r="A184" s="63">
        <v>3236</v>
      </c>
      <c r="B184" s="64" t="s">
        <v>370</v>
      </c>
      <c r="C184" s="247" t="s">
        <v>371</v>
      </c>
      <c r="D184" s="194">
        <v>2176.1999999999998</v>
      </c>
      <c r="E184" s="194">
        <v>12861.26</v>
      </c>
      <c r="F184" s="45">
        <f t="shared" si="26"/>
        <v>590.99623196397397</v>
      </c>
    </row>
    <row r="185" spans="1:6" ht="12.75" customHeight="1" x14ac:dyDescent="0.2">
      <c r="A185" s="63">
        <v>3237</v>
      </c>
      <c r="B185" s="64" t="s">
        <v>372</v>
      </c>
      <c r="C185" s="247" t="s">
        <v>373</v>
      </c>
      <c r="D185" s="194">
        <v>21484.92</v>
      </c>
      <c r="E185" s="194">
        <v>15191.46</v>
      </c>
      <c r="F185" s="45">
        <f t="shared" si="26"/>
        <v>70.707547433269482</v>
      </c>
    </row>
    <row r="186" spans="1:6" ht="12.75" customHeight="1" x14ac:dyDescent="0.2">
      <c r="A186" s="63">
        <v>3238</v>
      </c>
      <c r="B186" s="64" t="s">
        <v>374</v>
      </c>
      <c r="C186" s="247" t="s">
        <v>375</v>
      </c>
      <c r="D186" s="194">
        <v>3861.9</v>
      </c>
      <c r="E186" s="194">
        <v>2715.23</v>
      </c>
      <c r="F186" s="45">
        <f t="shared" si="26"/>
        <v>70.308138481058549</v>
      </c>
    </row>
    <row r="187" spans="1:6" ht="12.75" customHeight="1" x14ac:dyDescent="0.2">
      <c r="A187" s="63">
        <v>3239</v>
      </c>
      <c r="B187" s="64" t="s">
        <v>376</v>
      </c>
      <c r="C187" s="247" t="s">
        <v>377</v>
      </c>
      <c r="D187" s="194">
        <v>16631.599999999999</v>
      </c>
      <c r="E187" s="194">
        <v>9067.91</v>
      </c>
      <c r="F187" s="45">
        <f t="shared" si="26"/>
        <v>54.522174655475119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16629.86</v>
      </c>
      <c r="E194" s="60">
        <f t="shared" si="36"/>
        <v>22681.9</v>
      </c>
      <c r="F194" s="45">
        <f t="shared" si="26"/>
        <v>136.39260943868439</v>
      </c>
    </row>
    <row r="195" spans="1:6" ht="12.75" customHeight="1" x14ac:dyDescent="0.2">
      <c r="A195" s="63">
        <v>3291</v>
      </c>
      <c r="B195" s="183" t="s">
        <v>392</v>
      </c>
      <c r="C195" s="247" t="s">
        <v>393</v>
      </c>
      <c r="D195" s="194">
        <v>6733.68</v>
      </c>
      <c r="E195" s="194">
        <v>6868.37</v>
      </c>
      <c r="F195" s="45">
        <f t="shared" si="26"/>
        <v>102.00024355181714</v>
      </c>
    </row>
    <row r="196" spans="1:6" ht="12.75" customHeight="1" x14ac:dyDescent="0.2">
      <c r="A196" s="63">
        <v>3292</v>
      </c>
      <c r="B196" s="64" t="s">
        <v>394</v>
      </c>
      <c r="C196" s="247" t="s">
        <v>395</v>
      </c>
      <c r="D196" s="194">
        <v>9266.0499999999993</v>
      </c>
      <c r="E196" s="194">
        <v>11415.83</v>
      </c>
      <c r="F196" s="45">
        <f t="shared" si="26"/>
        <v>123.20060867359879</v>
      </c>
    </row>
    <row r="197" spans="1:6" ht="12.75" customHeight="1" x14ac:dyDescent="0.2">
      <c r="A197" s="63">
        <v>3293</v>
      </c>
      <c r="B197" s="64" t="s">
        <v>396</v>
      </c>
      <c r="C197" s="247" t="s">
        <v>397</v>
      </c>
      <c r="D197" s="194">
        <v>361.57</v>
      </c>
      <c r="E197" s="194">
        <v>369.72</v>
      </c>
      <c r="F197" s="45">
        <f t="shared" si="26"/>
        <v>102.25405868849739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268.56</v>
      </c>
      <c r="E201" s="194">
        <v>4027.98</v>
      </c>
      <c r="F201" s="45">
        <f t="shared" si="26"/>
        <v>1499.8436103663985</v>
      </c>
    </row>
    <row r="202" spans="1:6" ht="12.75" customHeight="1" x14ac:dyDescent="0.2">
      <c r="A202" s="63">
        <v>34</v>
      </c>
      <c r="B202" s="183" t="s">
        <v>406</v>
      </c>
      <c r="C202" s="247" t="s">
        <v>407</v>
      </c>
      <c r="D202" s="60">
        <f t="shared" ref="D202:E202" si="37">D203+D208+D216</f>
        <v>2695.23</v>
      </c>
      <c r="E202" s="60">
        <f t="shared" si="37"/>
        <v>2866.48</v>
      </c>
      <c r="F202" s="45">
        <f t="shared" si="26"/>
        <v>106.35381767047708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2695.23</v>
      </c>
      <c r="E216" s="60">
        <f t="shared" si="40"/>
        <v>2866.48</v>
      </c>
      <c r="F216" s="45">
        <f t="shared" si="26"/>
        <v>106.35381767047708</v>
      </c>
    </row>
    <row r="217" spans="1:6" ht="12.75" customHeight="1" x14ac:dyDescent="0.2">
      <c r="A217" s="63">
        <v>3431</v>
      </c>
      <c r="B217" s="182" t="s">
        <v>436</v>
      </c>
      <c r="C217" s="247" t="s">
        <v>437</v>
      </c>
      <c r="D217" s="194">
        <v>2695.23</v>
      </c>
      <c r="E217" s="194">
        <v>2866.48</v>
      </c>
      <c r="F217" s="45">
        <f t="shared" si="26"/>
        <v>106.35381767047708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3496457.59</v>
      </c>
      <c r="E299" s="60">
        <f>E152-E297+E298</f>
        <v>4825325.5500000007</v>
      </c>
      <c r="F299" s="45">
        <f t="shared" si="68"/>
        <v>138.00612264826586</v>
      </c>
    </row>
    <row r="300" spans="1:6" ht="12.75" customHeight="1" x14ac:dyDescent="0.2">
      <c r="A300" s="63" t="s">
        <v>582</v>
      </c>
      <c r="B300" s="64" t="s">
        <v>593</v>
      </c>
      <c r="C300" s="247" t="s">
        <v>594</v>
      </c>
      <c r="D300" s="60">
        <f>IF(D6&gt;=D299,D6-D299,0)</f>
        <v>44691.350000000559</v>
      </c>
      <c r="E300" s="60">
        <f>IF(E6&gt;=E299,E6-E299,0)</f>
        <v>0</v>
      </c>
      <c r="F300" s="45">
        <f t="shared" si="68"/>
        <v>0</v>
      </c>
    </row>
    <row r="301" spans="1:6" ht="12.75" customHeight="1" x14ac:dyDescent="0.2">
      <c r="A301" s="63" t="s">
        <v>582</v>
      </c>
      <c r="B301" s="64" t="s">
        <v>595</v>
      </c>
      <c r="C301" s="247" t="s">
        <v>596</v>
      </c>
      <c r="D301" s="60">
        <f>IF(D299&gt;=D6,D299-D6,0)</f>
        <v>0</v>
      </c>
      <c r="E301" s="60">
        <f>IF(E299&gt;=E6,E299-E6,0)</f>
        <v>389223.83000000101</v>
      </c>
      <c r="F301" s="45" t="str">
        <f t="shared" si="68"/>
        <v>-</v>
      </c>
    </row>
    <row r="302" spans="1:6" ht="12.75" customHeight="1" x14ac:dyDescent="0.2">
      <c r="A302" s="63">
        <v>92211</v>
      </c>
      <c r="B302" s="64" t="s">
        <v>597</v>
      </c>
      <c r="C302" s="247" t="s">
        <v>598</v>
      </c>
      <c r="D302" s="194">
        <v>712796.3</v>
      </c>
      <c r="E302" s="194">
        <v>757487.65</v>
      </c>
      <c r="F302" s="45">
        <f t="shared" si="68"/>
        <v>106.26986279249766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48658.22</v>
      </c>
      <c r="E304" s="194">
        <v>44941.67</v>
      </c>
      <c r="F304" s="45">
        <f t="shared" si="68"/>
        <v>92.361927748281786</v>
      </c>
    </row>
    <row r="305" spans="1:6" ht="12" x14ac:dyDescent="0.2">
      <c r="A305" s="63">
        <v>9661</v>
      </c>
      <c r="B305" s="220" t="s">
        <v>603</v>
      </c>
      <c r="C305" s="247" t="s">
        <v>604</v>
      </c>
      <c r="D305" s="194">
        <v>48658.22</v>
      </c>
      <c r="E305" s="194">
        <v>44941.87</v>
      </c>
      <c r="F305" s="45">
        <f t="shared" si="68"/>
        <v>92.362338778524986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29833.25</v>
      </c>
      <c r="E360" s="60">
        <f t="shared" si="86"/>
        <v>25285.15</v>
      </c>
      <c r="F360" s="45">
        <f t="shared" si="72"/>
        <v>84.754929483043256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29833.25</v>
      </c>
      <c r="E373" s="60">
        <f t="shared" si="90"/>
        <v>25285.15</v>
      </c>
      <c r="F373" s="45">
        <f t="shared" si="72"/>
        <v>84.754929483043256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29833.25</v>
      </c>
      <c r="E379" s="60">
        <f t="shared" si="92"/>
        <v>1148.9000000000001</v>
      </c>
      <c r="F379" s="45">
        <f t="shared" si="72"/>
        <v>3.8510722096989101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29833.25</v>
      </c>
      <c r="E386" s="194">
        <v>1148.9000000000001</v>
      </c>
      <c r="F386" s="45">
        <f t="shared" si="72"/>
        <v>3.8510722096989101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24136.25</v>
      </c>
      <c r="F388" s="45" t="str">
        <f t="shared" si="72"/>
        <v>-</v>
      </c>
    </row>
    <row r="389" spans="1:6" ht="12.75" customHeight="1" x14ac:dyDescent="0.2">
      <c r="A389" s="63">
        <v>4231</v>
      </c>
      <c r="B389" s="64" t="s">
        <v>666</v>
      </c>
      <c r="C389" s="247" t="s">
        <v>751</v>
      </c>
      <c r="D389" s="194">
        <v>0</v>
      </c>
      <c r="E389" s="194">
        <v>24136.25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29833.25</v>
      </c>
      <c r="E418" s="60">
        <f t="shared" si="102"/>
        <v>25285.15</v>
      </c>
      <c r="F418" s="45">
        <f t="shared" si="72"/>
        <v>84.754929483043256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732179.62</v>
      </c>
      <c r="E420" s="194">
        <v>762012.87</v>
      </c>
      <c r="F420" s="45">
        <f t="shared" si="72"/>
        <v>104.07458077022139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3541148.9400000004</v>
      </c>
      <c r="E422" s="60">
        <f>E6+E308</f>
        <v>4436101.72</v>
      </c>
      <c r="F422" s="45">
        <f t="shared" si="72"/>
        <v>125.27294940607607</v>
      </c>
    </row>
    <row r="423" spans="1:6" ht="12.75" customHeight="1" x14ac:dyDescent="0.2">
      <c r="A423" s="63" t="s">
        <v>582</v>
      </c>
      <c r="B423" s="64" t="s">
        <v>805</v>
      </c>
      <c r="C423" s="247" t="s">
        <v>806</v>
      </c>
      <c r="D423" s="60">
        <f t="shared" ref="D423:E423" si="103">D299+D360</f>
        <v>3526290.84</v>
      </c>
      <c r="E423" s="60">
        <f t="shared" si="103"/>
        <v>4850610.7000000011</v>
      </c>
      <c r="F423" s="45">
        <f t="shared" si="72"/>
        <v>137.55560502774642</v>
      </c>
    </row>
    <row r="424" spans="1:6" ht="12.75" customHeight="1" x14ac:dyDescent="0.2">
      <c r="A424" s="63" t="s">
        <v>582</v>
      </c>
      <c r="B424" s="64" t="s">
        <v>807</v>
      </c>
      <c r="C424" s="247" t="s">
        <v>808</v>
      </c>
      <c r="D424" s="60">
        <f t="shared" ref="D424:E424" si="104">IF(D422&gt;=D423,D422-D423,0)</f>
        <v>14858.100000000559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414508.98000000138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19383.319999999949</v>
      </c>
      <c r="E427" s="60">
        <f t="shared" si="107"/>
        <v>4525.2199999999721</v>
      </c>
      <c r="F427" s="45">
        <f t="shared" si="72"/>
        <v>23.345948991194408</v>
      </c>
    </row>
    <row r="428" spans="1:6" ht="24" x14ac:dyDescent="0.2">
      <c r="A428" s="249" t="s">
        <v>816</v>
      </c>
      <c r="B428" s="243" t="s">
        <v>817</v>
      </c>
      <c r="C428" s="250" t="s">
        <v>818</v>
      </c>
      <c r="D428" s="81">
        <f t="shared" ref="D428:E428" si="108">D304+D421</f>
        <v>48658.22</v>
      </c>
      <c r="E428" s="81">
        <f t="shared" si="108"/>
        <v>44941.67</v>
      </c>
      <c r="F428" s="61">
        <f t="shared" si="72"/>
        <v>92.361927748281786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3541148.9400000004</v>
      </c>
      <c r="E643" s="60">
        <f>E422+E430</f>
        <v>4436101.72</v>
      </c>
      <c r="F643" s="45">
        <f t="shared" si="109"/>
        <v>125.27294940607607</v>
      </c>
    </row>
    <row r="644" spans="1:6" ht="12.75" customHeight="1" x14ac:dyDescent="0.2">
      <c r="A644" s="63" t="s">
        <v>582</v>
      </c>
      <c r="B644" s="64" t="s">
        <v>1238</v>
      </c>
      <c r="C644" s="247" t="s">
        <v>1239</v>
      </c>
      <c r="D644" s="60">
        <f>D423+D535</f>
        <v>3526290.84</v>
      </c>
      <c r="E644" s="60">
        <f>E423+E535</f>
        <v>4850610.7000000011</v>
      </c>
      <c r="F644" s="45">
        <f t="shared" si="109"/>
        <v>137.55560502774642</v>
      </c>
    </row>
    <row r="645" spans="1:6" ht="12.75" customHeight="1" x14ac:dyDescent="0.2">
      <c r="A645" s="63" t="s">
        <v>582</v>
      </c>
      <c r="B645" s="64" t="s">
        <v>1240</v>
      </c>
      <c r="C645" s="247" t="s">
        <v>1241</v>
      </c>
      <c r="D645" s="60">
        <f t="shared" ref="D645:E645" si="163">IF(D643&gt;=D644,D643-D644,0)</f>
        <v>14858.100000000559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414508.98000000138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19383.319999999949</v>
      </c>
      <c r="E648" s="60">
        <f>IF(E427-E426+E642-E641&gt;=0,E427-E426+E642-E641,0)</f>
        <v>4525.2199999999721</v>
      </c>
      <c r="F648" s="45">
        <f t="shared" si="109"/>
        <v>23.345948991194408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4525.21999999939</v>
      </c>
      <c r="E650" s="60">
        <f t="shared" si="166"/>
        <v>419034.20000000135</v>
      </c>
      <c r="F650" s="45">
        <f t="shared" si="109"/>
        <v>9259.9741007079847</v>
      </c>
    </row>
    <row r="651" spans="1:6" ht="24" x14ac:dyDescent="0.2">
      <c r="A651" s="249" t="s">
        <v>1252</v>
      </c>
      <c r="B651" s="184" t="s">
        <v>1253</v>
      </c>
      <c r="C651" s="250" t="s">
        <v>1252</v>
      </c>
      <c r="D651" s="196">
        <v>948.5</v>
      </c>
      <c r="E651" s="196">
        <v>66.989999999999995</v>
      </c>
      <c r="F651" s="61">
        <f t="shared" si="109"/>
        <v>7.0627306273062729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30696.47</v>
      </c>
      <c r="E653" s="194">
        <v>10740.1</v>
      </c>
      <c r="F653" s="45">
        <f t="shared" ref="F653:F740" si="167">IF(D653&lt;&gt;0,IF(E653/D653&gt;=100,"&gt;&gt;100",E653/D653*100),"-")</f>
        <v>34.988062145256443</v>
      </c>
    </row>
    <row r="654" spans="1:6" ht="12.75" customHeight="1" x14ac:dyDescent="0.2">
      <c r="A654" s="63" t="s">
        <v>1257</v>
      </c>
      <c r="B654" s="64" t="s">
        <v>1258</v>
      </c>
      <c r="C654" s="247" t="s">
        <v>1257</v>
      </c>
      <c r="D654" s="194">
        <v>3594987.4</v>
      </c>
      <c r="E654" s="194">
        <v>4473639.4800000004</v>
      </c>
      <c r="F654" s="45">
        <f t="shared" si="167"/>
        <v>124.44103364590376</v>
      </c>
    </row>
    <row r="655" spans="1:6" ht="12.75" customHeight="1" x14ac:dyDescent="0.2">
      <c r="A655" s="63" t="s">
        <v>1259</v>
      </c>
      <c r="B655" s="64" t="s">
        <v>1260</v>
      </c>
      <c r="C655" s="247" t="s">
        <v>1259</v>
      </c>
      <c r="D655" s="194">
        <v>3614943.77</v>
      </c>
      <c r="E655" s="194">
        <v>4484189.74</v>
      </c>
      <c r="F655" s="45">
        <f t="shared" si="167"/>
        <v>124.04590569883194</v>
      </c>
    </row>
    <row r="656" spans="1:6" ht="24" x14ac:dyDescent="0.2">
      <c r="A656" s="63">
        <v>11</v>
      </c>
      <c r="B656" s="64" t="s">
        <v>1261</v>
      </c>
      <c r="C656" s="247" t="s">
        <v>1262</v>
      </c>
      <c r="D656" s="60">
        <f t="shared" ref="D656:E656" si="168">+D653+D654-D655</f>
        <v>10740.100000000093</v>
      </c>
      <c r="E656" s="60">
        <f t="shared" si="168"/>
        <v>189.83999999985099</v>
      </c>
      <c r="F656" s="45">
        <f t="shared" si="167"/>
        <v>1.7675813074352134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137</v>
      </c>
      <c r="E658" s="253">
        <v>140</v>
      </c>
      <c r="F658" s="45">
        <f t="shared" si="167"/>
        <v>102.18978102189782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134</v>
      </c>
      <c r="E660" s="253">
        <v>138</v>
      </c>
      <c r="F660" s="45">
        <f t="shared" si="167"/>
        <v>102.98507462686568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9600.4</v>
      </c>
      <c r="E683" s="192">
        <v>7099.1</v>
      </c>
      <c r="F683" s="71">
        <f t="shared" si="167"/>
        <v>73.945877255114382</v>
      </c>
    </row>
    <row r="684" spans="1:6" ht="24" x14ac:dyDescent="0.2">
      <c r="A684" s="70">
        <v>63613</v>
      </c>
      <c r="B684" s="182" t="s">
        <v>1318</v>
      </c>
      <c r="C684" s="278" t="s">
        <v>1319</v>
      </c>
      <c r="D684" s="192">
        <v>512471.44</v>
      </c>
      <c r="E684" s="192">
        <v>711928.6</v>
      </c>
      <c r="F684" s="71">
        <f t="shared" si="167"/>
        <v>138.92063916771636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9436.7900000000009</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475451.62</v>
      </c>
      <c r="E724" s="192">
        <v>442979.45</v>
      </c>
      <c r="F724" s="71">
        <f t="shared" si="167"/>
        <v>93.170247269322587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4200</v>
      </c>
      <c r="E732" s="192">
        <v>16446.689999999999</v>
      </c>
      <c r="F732" s="71">
        <f t="shared" si="167"/>
        <v>391.58785714285716</v>
      </c>
    </row>
    <row r="733" spans="1:6" ht="12.75" customHeight="1" x14ac:dyDescent="0.2">
      <c r="A733" s="70">
        <v>31215</v>
      </c>
      <c r="B733" s="65" t="s">
        <v>1396</v>
      </c>
      <c r="C733" s="278" t="s">
        <v>1397</v>
      </c>
      <c r="D733" s="192">
        <v>7108.37</v>
      </c>
      <c r="E733" s="192">
        <v>11605.55</v>
      </c>
      <c r="F733" s="71">
        <f t="shared" si="167"/>
        <v>163.26598080853978</v>
      </c>
    </row>
    <row r="734" spans="1:6" ht="12.75" customHeight="1" x14ac:dyDescent="0.2">
      <c r="A734" s="70">
        <v>32121</v>
      </c>
      <c r="B734" s="65" t="s">
        <v>1398</v>
      </c>
      <c r="C734" s="278" t="s">
        <v>1399</v>
      </c>
      <c r="D734" s="192">
        <v>89136.21</v>
      </c>
      <c r="E734" s="192">
        <v>111818.04</v>
      </c>
      <c r="F734" s="71">
        <f t="shared" si="167"/>
        <v>125.44625803587563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2176.1999999999998</v>
      </c>
      <c r="E736" s="194">
        <v>12861.26</v>
      </c>
      <c r="F736" s="45">
        <f t="shared" si="167"/>
        <v>590.99623196397397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17414.52</v>
      </c>
      <c r="E738" s="194">
        <v>10173.56</v>
      </c>
      <c r="F738" s="45">
        <f t="shared" si="167"/>
        <v>58.419985161807496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6733.68</v>
      </c>
      <c r="E741" s="192">
        <v>6868.37</v>
      </c>
      <c r="F741" s="71">
        <f t="shared" ref="F741:F1006" si="169">IF(D741&lt;&gt;0,IF(E741/D741&gt;=100,"&gt;&gt;100",E741/D741*100),"-")</f>
        <v>102.00024355181714</v>
      </c>
    </row>
    <row r="742" spans="1:6" ht="12.75" customHeight="1" x14ac:dyDescent="0.2">
      <c r="A742" s="70" t="s">
        <v>1414</v>
      </c>
      <c r="B742" s="65" t="s">
        <v>1415</v>
      </c>
      <c r="C742" s="278" t="s">
        <v>1414</v>
      </c>
      <c r="D742" s="192">
        <v>2154.86</v>
      </c>
      <c r="E742" s="192">
        <v>1129.32</v>
      </c>
      <c r="F742" s="71">
        <f t="shared" si="169"/>
        <v>52.408045070213369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E179" sqref="E1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2315887.13</v>
      </c>
      <c r="E6" s="180">
        <f t="shared" si="0"/>
        <v>2312421.23</v>
      </c>
      <c r="F6" s="181">
        <f t="shared" ref="F6:F298" si="1">IF(D6&gt;0,IF(E6/D6&gt;=100,"&gt;&gt;100",E6/D6*100),"-")</f>
        <v>99.850342447388613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2247321.63</v>
      </c>
      <c r="E7" s="79">
        <f t="shared" si="2"/>
        <v>2252698.54</v>
      </c>
      <c r="F7" s="71">
        <f t="shared" si="1"/>
        <v>100.23925858801084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2090384.29</v>
      </c>
      <c r="E8" s="79">
        <f>E9+E10-E11</f>
        <v>2090384.29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2090384.29</v>
      </c>
      <c r="E9" s="192">
        <v>2090384.29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156937.33999999991</v>
      </c>
      <c r="E12" s="79">
        <f t="shared" si="3"/>
        <v>162314.25000000003</v>
      </c>
      <c r="F12" s="71">
        <f t="shared" si="1"/>
        <v>103.42615084466202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122389.97999999998</v>
      </c>
      <c r="E13" s="79">
        <f t="shared" si="4"/>
        <v>117591.45000000001</v>
      </c>
      <c r="F13" s="71">
        <f t="shared" si="1"/>
        <v>96.079311394609292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332926.65999999997</v>
      </c>
      <c r="E17" s="192">
        <v>319902.07</v>
      </c>
      <c r="F17" s="71">
        <f t="shared" si="1"/>
        <v>96.087850098877652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210536.68</v>
      </c>
      <c r="E18" s="192">
        <v>202310.62</v>
      </c>
      <c r="F18" s="71">
        <f t="shared" si="1"/>
        <v>96.092813850774121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34281.669999999925</v>
      </c>
      <c r="E19" s="79">
        <f t="shared" si="5"/>
        <v>23370.270000000019</v>
      </c>
      <c r="F19" s="71">
        <f t="shared" si="1"/>
        <v>68.171328876335565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391798</v>
      </c>
      <c r="E20" s="192">
        <v>317601.28999999998</v>
      </c>
      <c r="F20" s="71">
        <f t="shared" si="1"/>
        <v>81.062509252216699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6906.5</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65221.42</v>
      </c>
      <c r="E22" s="192">
        <v>36483.050000000003</v>
      </c>
      <c r="F22" s="71">
        <f t="shared" si="1"/>
        <v>55.93722123805339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11315</v>
      </c>
      <c r="E24" s="192">
        <v>11315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228848.17</v>
      </c>
      <c r="E26" s="192">
        <v>179814.94</v>
      </c>
      <c r="F26" s="71">
        <f t="shared" si="1"/>
        <v>78.573903387560406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669807.42000000004</v>
      </c>
      <c r="E28" s="192">
        <v>521844.01</v>
      </c>
      <c r="F28" s="71">
        <f t="shared" si="1"/>
        <v>77.90955943724839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21320.340000000004</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61062.17</v>
      </c>
      <c r="E30" s="192">
        <v>85198.41</v>
      </c>
      <c r="F30" s="71">
        <f t="shared" si="1"/>
        <v>139.52732108930948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61062.17</v>
      </c>
      <c r="E34" s="192">
        <v>63878.07</v>
      </c>
      <c r="F34" s="71">
        <f t="shared" si="1"/>
        <v>104.61152952802037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265.68999999999869</v>
      </c>
      <c r="E45" s="79">
        <f t="shared" si="9"/>
        <v>32.18999999999869</v>
      </c>
      <c r="F45" s="71">
        <f t="shared" si="1"/>
        <v>12.115623470961967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10125.23</v>
      </c>
      <c r="E47" s="192">
        <v>10125.23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9859.5400000000009</v>
      </c>
      <c r="E50" s="192">
        <v>10093.040000000001</v>
      </c>
      <c r="F50" s="71">
        <f t="shared" si="1"/>
        <v>102.36826464520657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124263.99</v>
      </c>
      <c r="E54" s="192">
        <v>128466.5</v>
      </c>
      <c r="F54" s="71">
        <f t="shared" si="1"/>
        <v>103.38192102152843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124263.99</v>
      </c>
      <c r="E55" s="192">
        <v>128466.5</v>
      </c>
      <c r="F55" s="71">
        <f t="shared" si="1"/>
        <v>103.38192102152843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68565.5</v>
      </c>
      <c r="E69" s="79">
        <f>E70+E82+E88+E119+E135+E147+E165+E171</f>
        <v>59722.689999999995</v>
      </c>
      <c r="F69" s="71">
        <f t="shared" si="1"/>
        <v>87.103120373948997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10740.1</v>
      </c>
      <c r="E70" s="79">
        <f t="shared" si="12"/>
        <v>189.84</v>
      </c>
      <c r="F70" s="71">
        <f t="shared" si="1"/>
        <v>1.767581307436616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10740.1</v>
      </c>
      <c r="E71" s="79">
        <f t="shared" si="13"/>
        <v>189.84</v>
      </c>
      <c r="F71" s="71">
        <f t="shared" si="1"/>
        <v>1.767581307436616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10740.1</v>
      </c>
      <c r="E73" s="192">
        <v>189.84</v>
      </c>
      <c r="F73" s="71">
        <f t="shared" si="1"/>
        <v>1.767581307436616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8370.58</v>
      </c>
      <c r="E82" s="79">
        <f>SUM(E83:E85)-E86+E87</f>
        <v>14794.66</v>
      </c>
      <c r="F82" s="71">
        <f t="shared" si="1"/>
        <v>176.74593636283268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2994.64</v>
      </c>
      <c r="E85" s="192">
        <v>3258.59</v>
      </c>
      <c r="F85" s="71">
        <f t="shared" si="1"/>
        <v>108.81408115833624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5375.94</v>
      </c>
      <c r="E87" s="192">
        <v>11536.07</v>
      </c>
      <c r="F87" s="71">
        <f t="shared" si="1"/>
        <v>214.58703036120195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48506.32</v>
      </c>
      <c r="E147" s="79">
        <f t="shared" si="24"/>
        <v>44671.199999999997</v>
      </c>
      <c r="F147" s="71">
        <f t="shared" si="1"/>
        <v>92.09356636413564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48506.32</v>
      </c>
      <c r="E161" s="192">
        <v>44671.199999999997</v>
      </c>
      <c r="F161" s="71">
        <f t="shared" si="1"/>
        <v>92.09356636413564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948.5</v>
      </c>
      <c r="E171" s="79">
        <f t="shared" si="27"/>
        <v>66.989999999999995</v>
      </c>
      <c r="F171" s="71">
        <f t="shared" si="1"/>
        <v>7.0627306273062729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948.5</v>
      </c>
      <c r="E172" s="192">
        <v>66.989999999999995</v>
      </c>
      <c r="F172" s="71">
        <f t="shared" si="1"/>
        <v>7.0627306273062729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2315887.1300000004</v>
      </c>
      <c r="E176" s="79">
        <f>E177+E251</f>
        <v>2312421.2299999995</v>
      </c>
      <c r="F176" s="71">
        <f t="shared" si="1"/>
        <v>99.850342447388584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24432.5</v>
      </c>
      <c r="E177" s="79">
        <f>E178+E197+E203+E219+E247+E248</f>
        <v>433815.23</v>
      </c>
      <c r="F177" s="71">
        <f t="shared" si="1"/>
        <v>1775.5662744295505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24432.5</v>
      </c>
      <c r="E178" s="79">
        <f>SUM(E179:E181)+E185+E186+SUM(E194:E196)</f>
        <v>433815.23</v>
      </c>
      <c r="F178" s="71">
        <f t="shared" si="1"/>
        <v>1775.5662744295505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316033.59999999998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23798.53</v>
      </c>
      <c r="E180" s="192">
        <v>117031.64</v>
      </c>
      <c r="F180" s="71">
        <f t="shared" si="1"/>
        <v>491.75995324080947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236.24</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236.24</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632.30999999999995</v>
      </c>
      <c r="E196" s="192">
        <v>513.75</v>
      </c>
      <c r="F196" s="71">
        <f t="shared" si="1"/>
        <v>81.249703468235523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2291454.6300000004</v>
      </c>
      <c r="E251" s="79">
        <f>+E252+E255-E264+E274+E291</f>
        <v>1878605.9999999998</v>
      </c>
      <c r="F251" s="71">
        <f t="shared" si="1"/>
        <v>81.983120041089336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2247321.63</v>
      </c>
      <c r="E252" s="79">
        <f>E253-E254</f>
        <v>2252698.5299999998</v>
      </c>
      <c r="F252" s="71">
        <f t="shared" si="1"/>
        <v>100.23925814303669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2247321.63</v>
      </c>
      <c r="E253" s="192">
        <v>2252698.5299999998</v>
      </c>
      <c r="F253" s="71">
        <f t="shared" si="1"/>
        <v>100.23925814303669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-4525.2199999999721</v>
      </c>
      <c r="E255" s="79">
        <f>E256-E260</f>
        <v>-419034.2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757487.65</v>
      </c>
      <c r="E256" s="79">
        <f>SUM(E257:E259)</f>
        <v>368263.82</v>
      </c>
      <c r="F256" s="71">
        <f t="shared" si="1"/>
        <v>48.616478433674793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757487.65</v>
      </c>
      <c r="E257" s="192">
        <v>368263.82</v>
      </c>
      <c r="F257" s="71">
        <f t="shared" si="1"/>
        <v>48.616478433674793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762012.87</v>
      </c>
      <c r="E260" s="79">
        <f>SUM(E261:E263)</f>
        <v>787298.02</v>
      </c>
      <c r="F260" s="71">
        <f t="shared" si="1"/>
        <v>103.31820511115515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762012.87</v>
      </c>
      <c r="E262" s="192">
        <v>787298.02</v>
      </c>
      <c r="F262" s="71">
        <f t="shared" si="1"/>
        <v>103.31820511115515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48658.22</v>
      </c>
      <c r="E274" s="79">
        <f>SUM(E275:E277)+SUM(E286:E290)</f>
        <v>44941.67</v>
      </c>
      <c r="F274" s="71">
        <f t="shared" si="1"/>
        <v>92.361927748281786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48658.22</v>
      </c>
      <c r="E288" s="192">
        <v>44941.67</v>
      </c>
      <c r="F288" s="71">
        <f t="shared" si="39"/>
        <v>92.361927748281786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12955.28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48506.32</v>
      </c>
      <c r="E303" s="192">
        <v>31715.919999999998</v>
      </c>
      <c r="F303" s="71">
        <f t="shared" si="43"/>
        <v>65.385129195535754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5375.94</v>
      </c>
      <c r="E308" s="192">
        <v>11536.07</v>
      </c>
      <c r="F308" s="71">
        <f t="shared" si="43"/>
        <v>214.58703036120195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60791.4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24432.5</v>
      </c>
      <c r="E337" s="192">
        <v>373023.83</v>
      </c>
      <c r="F337" s="71">
        <f t="shared" si="43"/>
        <v>1526.7526041133738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3526290.8400000003</v>
      </c>
      <c r="E114" s="60">
        <f t="shared" si="22"/>
        <v>4850610.6999999993</v>
      </c>
      <c r="F114" s="45">
        <f t="shared" si="1"/>
        <v>137.55560502774637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3300323.47</v>
      </c>
      <c r="E115" s="60">
        <f t="shared" si="23"/>
        <v>4593012.3099999996</v>
      </c>
      <c r="F115" s="45">
        <f t="shared" si="1"/>
        <v>139.16854974218631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3300323.47</v>
      </c>
      <c r="E116" s="194">
        <v>4593012.3099999996</v>
      </c>
      <c r="F116" s="45">
        <f t="shared" si="1"/>
        <v>139.16854974218631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225967.37</v>
      </c>
      <c r="E126" s="194">
        <v>257598.39</v>
      </c>
      <c r="F126" s="45">
        <f t="shared" si="1"/>
        <v>113.99804759421681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3526290.8400000003</v>
      </c>
      <c r="E141" s="81">
        <f t="shared" si="28"/>
        <v>4850610.6999999993</v>
      </c>
      <c r="F141" s="61">
        <f t="shared" si="1"/>
        <v>137.55560502774637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173048.3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173048.3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173048.3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173048.3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A125" sqref="A1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24432.5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4881469.6900000013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4856184.540000001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4093209.62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757968.74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2866.48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2139.6999999999998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25285.15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4472086.9600000009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4446801.8100000005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3777176.02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664735.63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2631.9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2258.2600000000002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25285.15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433815.23000000045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60791.4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60791.4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60791.4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60791.4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373023.83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373023.83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34547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p:lastModifiedBy>
  <cp:lastPrinted>2026-02-09T13:21:00Z</cp:lastPrinted>
  <dcterms:created xsi:type="dcterms:W3CDTF">2022-04-01T05:14:30Z</dcterms:created>
  <dcterms:modified xsi:type="dcterms:W3CDTF">2026-02-09T13:22:04Z</dcterms:modified>
</cp:coreProperties>
</file>